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B274D8DB-AC60-4163-8289-BEC32E9C2DEB}" xr6:coauthVersionLast="31" xr6:coauthVersionMax="31" xr10:uidLastSave="{00000000-0000-0000-0000-000000000000}"/>
  <bookViews>
    <workbookView xWindow="480" yWindow="120" windowWidth="15600" windowHeight="8055" firstSheet="2" activeTab="11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租车" sheetId="2" r:id="rId13"/>
    <sheet name="明细" sheetId="4" r:id="rId14"/>
    <sheet name="ch" sheetId="3" r:id="rId15"/>
  </sheets>
  <calcPr calcId="162913"/>
</workbook>
</file>

<file path=xl/calcChain.xml><?xml version="1.0" encoding="utf-8"?>
<calcChain xmlns="http://schemas.openxmlformats.org/spreadsheetml/2006/main">
  <c r="S215" i="2" l="1"/>
  <c r="N215" i="2"/>
  <c r="Q47" i="15"/>
  <c r="S214" i="2"/>
  <c r="V214" i="2" s="1"/>
  <c r="N214" i="2"/>
  <c r="Q39" i="15"/>
  <c r="S213" i="2"/>
  <c r="V213" i="2" s="1"/>
  <c r="Q27" i="15"/>
  <c r="Q12" i="15"/>
  <c r="X213" i="2"/>
  <c r="AA213" i="2" s="1"/>
  <c r="Y213" i="2"/>
  <c r="T214" i="2"/>
  <c r="X214" i="2"/>
  <c r="AA214" i="2" s="1"/>
  <c r="Y214" i="2"/>
  <c r="T215" i="2"/>
  <c r="W215" i="2" s="1"/>
  <c r="V215" i="2"/>
  <c r="X215" i="2"/>
  <c r="AA215" i="2" s="1"/>
  <c r="Y215" i="2"/>
  <c r="T216" i="2"/>
  <c r="W216" i="2" s="1"/>
  <c r="V216" i="2"/>
  <c r="X216" i="2"/>
  <c r="AA216" i="2" s="1"/>
  <c r="Y216" i="2"/>
  <c r="AB216" i="2" s="1"/>
  <c r="V212" i="2"/>
  <c r="X212" i="2"/>
  <c r="AA212" i="2" s="1"/>
  <c r="AB212" i="2" s="1"/>
  <c r="Y212" i="2"/>
  <c r="S212" i="2"/>
  <c r="Q2" i="15"/>
  <c r="Q576" i="4"/>
  <c r="Q567" i="4"/>
  <c r="Q555" i="4"/>
  <c r="Q545" i="4"/>
  <c r="Q530" i="4"/>
  <c r="S211" i="2"/>
  <c r="V211" i="2" s="1"/>
  <c r="Q48" i="14"/>
  <c r="S210" i="2"/>
  <c r="V210" i="2" s="1"/>
  <c r="Q39" i="14"/>
  <c r="S209" i="2"/>
  <c r="V209" i="2" s="1"/>
  <c r="Q27" i="14"/>
  <c r="S208" i="2"/>
  <c r="V208" i="2" s="1"/>
  <c r="Q17" i="14"/>
  <c r="X208" i="2"/>
  <c r="AA208" i="2" s="1"/>
  <c r="Y208" i="2"/>
  <c r="X209" i="2"/>
  <c r="AA209" i="2" s="1"/>
  <c r="Y209" i="2"/>
  <c r="X210" i="2"/>
  <c r="AA210" i="2" s="1"/>
  <c r="Y210" i="2"/>
  <c r="X211" i="2"/>
  <c r="AA211" i="2" s="1"/>
  <c r="Y211" i="2"/>
  <c r="V207" i="2"/>
  <c r="X207" i="2"/>
  <c r="AA207" i="2" s="1"/>
  <c r="Y207" i="2"/>
  <c r="S207" i="2"/>
  <c r="Q2" i="14"/>
  <c r="Q513" i="4"/>
  <c r="Q503" i="4"/>
  <c r="Q490" i="4"/>
  <c r="Q481" i="4"/>
  <c r="Q473" i="4"/>
  <c r="S206" i="2"/>
  <c r="V206" i="2" s="1"/>
  <c r="Q42" i="13"/>
  <c r="S205" i="2"/>
  <c r="Q32" i="13"/>
  <c r="S204" i="2"/>
  <c r="Q19" i="13"/>
  <c r="S203" i="2"/>
  <c r="V203" i="2"/>
  <c r="X203" i="2"/>
  <c r="AA203" i="2" s="1"/>
  <c r="Y203" i="2"/>
  <c r="V204" i="2"/>
  <c r="X204" i="2"/>
  <c r="Y204" i="2"/>
  <c r="AA204" i="2"/>
  <c r="V205" i="2"/>
  <c r="X205" i="2"/>
  <c r="AA205" i="2" s="1"/>
  <c r="Y205" i="2"/>
  <c r="X206" i="2"/>
  <c r="AA206" i="2" s="1"/>
  <c r="Y206" i="2"/>
  <c r="X202" i="2"/>
  <c r="Y202" i="2"/>
  <c r="AA202" i="2"/>
  <c r="S202" i="2"/>
  <c r="V202" i="2" s="1"/>
  <c r="Q10" i="13"/>
  <c r="Q2" i="13"/>
  <c r="AB215" i="2" l="1"/>
  <c r="AC215" i="2" s="1"/>
  <c r="W214" i="2"/>
  <c r="AB214" i="2"/>
  <c r="AD214" i="2" s="1"/>
  <c r="AB213" i="2"/>
  <c r="AC213" i="2" s="1"/>
  <c r="AC216" i="2"/>
  <c r="AE216" i="2" s="1"/>
  <c r="AF216" i="2" s="1"/>
  <c r="AD216" i="2"/>
  <c r="AC212" i="2"/>
  <c r="AE212" i="2" s="1"/>
  <c r="AD212" i="2"/>
  <c r="AB205" i="2"/>
  <c r="AD205" i="2" s="1"/>
  <c r="AB202" i="2"/>
  <c r="AC202" i="2" s="1"/>
  <c r="AB208" i="2"/>
  <c r="AC208" i="2" s="1"/>
  <c r="AE208" i="2" s="1"/>
  <c r="AB207" i="2"/>
  <c r="AC207" i="2" s="1"/>
  <c r="AB211" i="2"/>
  <c r="AD211" i="2" s="1"/>
  <c r="AB209" i="2"/>
  <c r="AC209" i="2" s="1"/>
  <c r="AD208" i="2"/>
  <c r="AB210" i="2"/>
  <c r="AB206" i="2"/>
  <c r="AC206" i="2" s="1"/>
  <c r="AB204" i="2"/>
  <c r="AD204" i="2" s="1"/>
  <c r="AB203" i="2"/>
  <c r="AD203" i="2" s="1"/>
  <c r="Q464" i="4"/>
  <c r="Q454" i="4"/>
  <c r="Q439" i="4"/>
  <c r="Q428" i="4"/>
  <c r="Q418" i="4"/>
  <c r="S201" i="2"/>
  <c r="V201" i="2" s="1"/>
  <c r="Q48" i="12"/>
  <c r="S200" i="2"/>
  <c r="V200" i="2" s="1"/>
  <c r="Q38" i="12"/>
  <c r="S199" i="2"/>
  <c r="V199" i="2" s="1"/>
  <c r="Q23" i="12"/>
  <c r="S198" i="2"/>
  <c r="V198" i="2"/>
  <c r="X198" i="2"/>
  <c r="AA198" i="2" s="1"/>
  <c r="Y198" i="2"/>
  <c r="X199" i="2"/>
  <c r="AA199" i="2" s="1"/>
  <c r="Y199" i="2"/>
  <c r="X200" i="2"/>
  <c r="AA200" i="2" s="1"/>
  <c r="Y200" i="2"/>
  <c r="X201" i="2"/>
  <c r="AA201" i="2" s="1"/>
  <c r="Y201" i="2"/>
  <c r="V197" i="2"/>
  <c r="X197" i="2"/>
  <c r="AA197" i="2" s="1"/>
  <c r="AB197" i="2" s="1"/>
  <c r="AC197" i="2" s="1"/>
  <c r="Y197" i="2"/>
  <c r="S197" i="2"/>
  <c r="Q12" i="12"/>
  <c r="AD215" i="2" l="1"/>
  <c r="AE215" i="2" s="1"/>
  <c r="AF215" i="2" s="1"/>
  <c r="AC214" i="2"/>
  <c r="AE214" i="2" s="1"/>
  <c r="AF214" i="2" s="1"/>
  <c r="AD213" i="2"/>
  <c r="AE213" i="2" s="1"/>
  <c r="AF212" i="2"/>
  <c r="N212" i="2"/>
  <c r="T212" i="2" s="1"/>
  <c r="W212" i="2" s="1"/>
  <c r="AF208" i="2"/>
  <c r="N208" i="2"/>
  <c r="T208" i="2" s="1"/>
  <c r="W208" i="2" s="1"/>
  <c r="AD202" i="2"/>
  <c r="AE202" i="2" s="1"/>
  <c r="AD207" i="2"/>
  <c r="AE207" i="2" s="1"/>
  <c r="AC205" i="2"/>
  <c r="AE205" i="2" s="1"/>
  <c r="AC211" i="2"/>
  <c r="AE211" i="2" s="1"/>
  <c r="AD209" i="2"/>
  <c r="AE209" i="2" s="1"/>
  <c r="AD210" i="2"/>
  <c r="AC210" i="2"/>
  <c r="AD206" i="2"/>
  <c r="AE206" i="2" s="1"/>
  <c r="AC204" i="2"/>
  <c r="AE204" i="2" s="1"/>
  <c r="AC203" i="2"/>
  <c r="AE203" i="2" s="1"/>
  <c r="AB201" i="2"/>
  <c r="AD201" i="2" s="1"/>
  <c r="AB200" i="2"/>
  <c r="AC200" i="2" s="1"/>
  <c r="AB199" i="2"/>
  <c r="AD199" i="2" s="1"/>
  <c r="AB198" i="2"/>
  <c r="AC198" i="2" s="1"/>
  <c r="AD197" i="2"/>
  <c r="AE197" i="2" s="1"/>
  <c r="AF213" i="2" l="1"/>
  <c r="N213" i="2"/>
  <c r="T213" i="2" s="1"/>
  <c r="W213" i="2" s="1"/>
  <c r="AF207" i="2"/>
  <c r="N207" i="2"/>
  <c r="T207" i="2" s="1"/>
  <c r="W207" i="2" s="1"/>
  <c r="N202" i="2"/>
  <c r="T202" i="2" s="1"/>
  <c r="W202" i="2" s="1"/>
  <c r="AF202" i="2"/>
  <c r="AF204" i="2"/>
  <c r="N204" i="2"/>
  <c r="T204" i="2" s="1"/>
  <c r="W204" i="2" s="1"/>
  <c r="AF205" i="2"/>
  <c r="N205" i="2"/>
  <c r="T205" i="2" s="1"/>
  <c r="W205" i="2" s="1"/>
  <c r="AF206" i="2"/>
  <c r="N206" i="2"/>
  <c r="T206" i="2" s="1"/>
  <c r="W206" i="2" s="1"/>
  <c r="AF209" i="2"/>
  <c r="N209" i="2"/>
  <c r="T209" i="2" s="1"/>
  <c r="W209" i="2" s="1"/>
  <c r="AF203" i="2"/>
  <c r="N203" i="2"/>
  <c r="T203" i="2" s="1"/>
  <c r="W203" i="2" s="1"/>
  <c r="AF211" i="2"/>
  <c r="N211" i="2"/>
  <c r="T211" i="2" s="1"/>
  <c r="W211" i="2" s="1"/>
  <c r="AE210" i="2"/>
  <c r="AC201" i="2"/>
  <c r="AE201" i="2" s="1"/>
  <c r="AD200" i="2"/>
  <c r="AE200" i="2" s="1"/>
  <c r="AC199" i="2"/>
  <c r="AE199" i="2" s="1"/>
  <c r="AD198" i="2"/>
  <c r="AE198" i="2" s="1"/>
  <c r="AF197" i="2"/>
  <c r="N197" i="2"/>
  <c r="T197" i="2" s="1"/>
  <c r="W197" i="2" s="1"/>
  <c r="AF198" i="2" l="1"/>
  <c r="N198" i="2"/>
  <c r="T198" i="2" s="1"/>
  <c r="W198" i="2" s="1"/>
  <c r="AF199" i="2"/>
  <c r="N199" i="2"/>
  <c r="T199" i="2" s="1"/>
  <c r="W199" i="2" s="1"/>
  <c r="AF200" i="2"/>
  <c r="N200" i="2"/>
  <c r="T200" i="2" s="1"/>
  <c r="W200" i="2" s="1"/>
  <c r="AF201" i="2"/>
  <c r="N201" i="2"/>
  <c r="T201" i="2" s="1"/>
  <c r="W201" i="2" s="1"/>
  <c r="AF210" i="2"/>
  <c r="N210" i="2"/>
  <c r="T210" i="2" s="1"/>
  <c r="W210" i="2" s="1"/>
  <c r="Q2" i="12"/>
  <c r="Q409" i="4" l="1"/>
  <c r="Q398" i="4"/>
  <c r="Q385" i="4"/>
  <c r="Q369" i="4"/>
  <c r="Q359" i="4"/>
  <c r="Q353" i="4"/>
  <c r="Q338" i="4"/>
  <c r="Q328" i="4"/>
  <c r="Q318" i="4"/>
  <c r="Q309" i="4"/>
  <c r="S196" i="2"/>
  <c r="V196" i="2" s="1"/>
  <c r="Q52" i="11"/>
  <c r="S195" i="2"/>
  <c r="V195" i="2" s="1"/>
  <c r="Q41" i="11"/>
  <c r="S194" i="2"/>
  <c r="V194" i="2" s="1"/>
  <c r="Q28" i="11"/>
  <c r="S193" i="2"/>
  <c r="V193" i="2" s="1"/>
  <c r="Q12" i="11"/>
  <c r="V192" i="2"/>
  <c r="X192" i="2"/>
  <c r="AA192" i="2" s="1"/>
  <c r="Y192" i="2"/>
  <c r="X193" i="2"/>
  <c r="AA193" i="2" s="1"/>
  <c r="Y193" i="2"/>
  <c r="X194" i="2"/>
  <c r="AA194" i="2" s="1"/>
  <c r="Y194" i="2"/>
  <c r="X195" i="2"/>
  <c r="AA195" i="2" s="1"/>
  <c r="Y195" i="2"/>
  <c r="X196" i="2"/>
  <c r="AA196" i="2" s="1"/>
  <c r="Y196" i="2"/>
  <c r="S192" i="2"/>
  <c r="Q2" i="11"/>
  <c r="S191" i="2"/>
  <c r="V191" i="2" s="1"/>
  <c r="Q46" i="10"/>
  <c r="S190" i="2"/>
  <c r="V190" i="2" s="1"/>
  <c r="Q31" i="10"/>
  <c r="S189" i="2"/>
  <c r="V189" i="2" s="1"/>
  <c r="Q21" i="10"/>
  <c r="S188" i="2"/>
  <c r="V188" i="2" s="1"/>
  <c r="Q11" i="10"/>
  <c r="X188" i="2"/>
  <c r="AA188" i="2" s="1"/>
  <c r="Y188" i="2"/>
  <c r="X189" i="2"/>
  <c r="AA189" i="2" s="1"/>
  <c r="Y189" i="2"/>
  <c r="X190" i="2"/>
  <c r="AA190" i="2" s="1"/>
  <c r="Y190" i="2"/>
  <c r="X191" i="2"/>
  <c r="AA191" i="2" s="1"/>
  <c r="Y191" i="2"/>
  <c r="AA187" i="2"/>
  <c r="S187" i="2"/>
  <c r="V187" i="2" s="1"/>
  <c r="Y187" i="2"/>
  <c r="X187" i="2"/>
  <c r="Q2" i="10"/>
  <c r="AB192" i="2" l="1"/>
  <c r="AD192" i="2" s="1"/>
  <c r="AB196" i="2"/>
  <c r="AC196" i="2" s="1"/>
  <c r="AB190" i="2"/>
  <c r="AB195" i="2"/>
  <c r="AC195" i="2" s="1"/>
  <c r="AB193" i="2"/>
  <c r="AD193" i="2" s="1"/>
  <c r="AB194" i="2"/>
  <c r="AB187" i="2"/>
  <c r="AD187" i="2" s="1"/>
  <c r="AB191" i="2"/>
  <c r="AC191" i="2" s="1"/>
  <c r="AB188" i="2"/>
  <c r="AC188" i="2" s="1"/>
  <c r="AD190" i="2"/>
  <c r="AC190" i="2"/>
  <c r="AB189" i="2"/>
  <c r="Q300" i="4"/>
  <c r="Q293" i="4"/>
  <c r="Q287" i="4"/>
  <c r="Q275" i="4"/>
  <c r="Q261" i="4"/>
  <c r="S186" i="2"/>
  <c r="V186" i="2" s="1"/>
  <c r="Q41" i="9"/>
  <c r="S185" i="2"/>
  <c r="V185" i="2" s="1"/>
  <c r="Q34" i="9"/>
  <c r="S184" i="2"/>
  <c r="V184" i="2" s="1"/>
  <c r="Q28" i="9"/>
  <c r="S183" i="2"/>
  <c r="V183" i="2" s="1"/>
  <c r="Q16" i="9"/>
  <c r="X183" i="2"/>
  <c r="AA183" i="2" s="1"/>
  <c r="Y183" i="2"/>
  <c r="X184" i="2"/>
  <c r="AA184" i="2" s="1"/>
  <c r="Y184" i="2"/>
  <c r="X185" i="2"/>
  <c r="AA185" i="2" s="1"/>
  <c r="Y185" i="2"/>
  <c r="X186" i="2"/>
  <c r="AA186" i="2" s="1"/>
  <c r="Y186" i="2"/>
  <c r="V182" i="2"/>
  <c r="X182" i="2"/>
  <c r="AA182" i="2" s="1"/>
  <c r="Y182" i="2"/>
  <c r="S182" i="2"/>
  <c r="Q2" i="9"/>
  <c r="AC192" i="2" l="1"/>
  <c r="AE192" i="2" s="1"/>
  <c r="AF192" i="2" s="1"/>
  <c r="AD196" i="2"/>
  <c r="AE196" i="2" s="1"/>
  <c r="AD195" i="2"/>
  <c r="AE195" i="2" s="1"/>
  <c r="AC193" i="2"/>
  <c r="AE193" i="2" s="1"/>
  <c r="AC194" i="2"/>
  <c r="AD194" i="2"/>
  <c r="AB182" i="2"/>
  <c r="AD182" i="2" s="1"/>
  <c r="AC187" i="2"/>
  <c r="AE187" i="2" s="1"/>
  <c r="AD191" i="2"/>
  <c r="AE191" i="2" s="1"/>
  <c r="AE190" i="2"/>
  <c r="AD188" i="2"/>
  <c r="AE188" i="2" s="1"/>
  <c r="AD189" i="2"/>
  <c r="AC189" i="2"/>
  <c r="AB186" i="2"/>
  <c r="AC186" i="2" s="1"/>
  <c r="AB185" i="2"/>
  <c r="AC185" i="2" s="1"/>
  <c r="AB184" i="2"/>
  <c r="AC184" i="2" s="1"/>
  <c r="AB183" i="2"/>
  <c r="AD183" i="2" s="1"/>
  <c r="Q246" i="4"/>
  <c r="Q236" i="4"/>
  <c r="Q227" i="4"/>
  <c r="Q222" i="4"/>
  <c r="Q213" i="4"/>
  <c r="Q204" i="4"/>
  <c r="Q196" i="4"/>
  <c r="Q183" i="4"/>
  <c r="Q173" i="4"/>
  <c r="Q161" i="4"/>
  <c r="S181" i="2"/>
  <c r="V181" i="2" s="1"/>
  <c r="Q35" i="8"/>
  <c r="S180" i="2"/>
  <c r="V180" i="2" s="1"/>
  <c r="Q25" i="8"/>
  <c r="S179" i="2"/>
  <c r="V179" i="2" s="1"/>
  <c r="Q16" i="8"/>
  <c r="S178" i="2"/>
  <c r="V178" i="2" s="1"/>
  <c r="Q11" i="8"/>
  <c r="X178" i="2"/>
  <c r="AA178" i="2" s="1"/>
  <c r="Y178" i="2"/>
  <c r="X179" i="2"/>
  <c r="AA179" i="2" s="1"/>
  <c r="Y179" i="2"/>
  <c r="X180" i="2"/>
  <c r="AA180" i="2" s="1"/>
  <c r="Y180" i="2"/>
  <c r="X181" i="2"/>
  <c r="AA181" i="2" s="1"/>
  <c r="Y181" i="2"/>
  <c r="AA177" i="2"/>
  <c r="S177" i="2"/>
  <c r="V177" i="2" s="1"/>
  <c r="Y177" i="2"/>
  <c r="AB177" i="2" s="1"/>
  <c r="X177" i="2"/>
  <c r="Q2" i="8"/>
  <c r="S176" i="2"/>
  <c r="V176" i="2" s="1"/>
  <c r="Y176" i="2"/>
  <c r="X176" i="2"/>
  <c r="AA176" i="2" s="1"/>
  <c r="Q45" i="7"/>
  <c r="S175" i="2"/>
  <c r="V175" i="2" s="1"/>
  <c r="Y175" i="2"/>
  <c r="X175" i="2"/>
  <c r="AA175" i="2" s="1"/>
  <c r="Q37" i="7"/>
  <c r="S174" i="2"/>
  <c r="V174" i="2" s="1"/>
  <c r="Y174" i="2"/>
  <c r="X174" i="2"/>
  <c r="AA174" i="2" s="1"/>
  <c r="Q24" i="7"/>
  <c r="AA173" i="2"/>
  <c r="AB173" i="2" s="1"/>
  <c r="S173" i="2"/>
  <c r="V173" i="2" s="1"/>
  <c r="Y173" i="2"/>
  <c r="X173" i="2"/>
  <c r="Q14" i="7"/>
  <c r="S172" i="2"/>
  <c r="V172" i="2" s="1"/>
  <c r="Y172" i="2"/>
  <c r="AB169" i="2"/>
  <c r="X172" i="2"/>
  <c r="AA172" i="2" s="1"/>
  <c r="AB172" i="2" s="1"/>
  <c r="Q2" i="7"/>
  <c r="Q148" i="4"/>
  <c r="Q136" i="4"/>
  <c r="Q130" i="4"/>
  <c r="Q116" i="4"/>
  <c r="Q109" i="4"/>
  <c r="S171" i="2"/>
  <c r="V171" i="2" s="1"/>
  <c r="Y171" i="2"/>
  <c r="X171" i="2"/>
  <c r="AA171" i="2" s="1"/>
  <c r="Q41" i="6"/>
  <c r="Q29" i="6"/>
  <c r="Q23" i="6"/>
  <c r="Q9" i="6"/>
  <c r="S168" i="2"/>
  <c r="V168" i="2" s="1"/>
  <c r="X168" i="2"/>
  <c r="AA168" i="2" s="1"/>
  <c r="Y168" i="2"/>
  <c r="S169" i="2"/>
  <c r="V169" i="2" s="1"/>
  <c r="X169" i="2"/>
  <c r="AA169" i="2" s="1"/>
  <c r="Y169" i="2"/>
  <c r="S170" i="2"/>
  <c r="V170" i="2" s="1"/>
  <c r="X170" i="2"/>
  <c r="AA170" i="2" s="1"/>
  <c r="Y170" i="2"/>
  <c r="AB170" i="2" s="1"/>
  <c r="S167" i="2"/>
  <c r="V167" i="2" s="1"/>
  <c r="Y167" i="2"/>
  <c r="X167" i="2"/>
  <c r="AA167" i="2" s="1"/>
  <c r="Q2" i="6"/>
  <c r="Q101" i="4"/>
  <c r="Q85" i="4"/>
  <c r="Q73" i="4"/>
  <c r="Q64" i="4"/>
  <c r="Q52" i="4"/>
  <c r="X164" i="2"/>
  <c r="AA164" i="2" s="1"/>
  <c r="X165" i="2"/>
  <c r="AA165" i="2" s="1"/>
  <c r="X166" i="2"/>
  <c r="AA166" i="2" s="1"/>
  <c r="S166" i="2"/>
  <c r="V166" i="2" s="1"/>
  <c r="Y166" i="2"/>
  <c r="Q51" i="5"/>
  <c r="S165" i="2"/>
  <c r="V165" i="2" s="1"/>
  <c r="Y165" i="2"/>
  <c r="Q35" i="5"/>
  <c r="S164" i="2"/>
  <c r="V164" i="2" s="1"/>
  <c r="Y164" i="2"/>
  <c r="Q23" i="5"/>
  <c r="S163" i="2"/>
  <c r="V163" i="2" s="1"/>
  <c r="S162" i="2"/>
  <c r="V162" i="2" s="1"/>
  <c r="Y163" i="2"/>
  <c r="X163" i="2"/>
  <c r="AA163" i="2" s="1"/>
  <c r="Q14" i="5"/>
  <c r="Y162" i="2"/>
  <c r="X162" i="2"/>
  <c r="AA162" i="2" s="1"/>
  <c r="Q2" i="5"/>
  <c r="Q43" i="4"/>
  <c r="Q33" i="4"/>
  <c r="Q26" i="4"/>
  <c r="Q16" i="4"/>
  <c r="Q2" i="4"/>
  <c r="Y158" i="2"/>
  <c r="Y159" i="2"/>
  <c r="Y160" i="2"/>
  <c r="Y161" i="2"/>
  <c r="Y157" i="2"/>
  <c r="X158" i="2"/>
  <c r="AA158" i="2" s="1"/>
  <c r="X159" i="2"/>
  <c r="AA159" i="2" s="1"/>
  <c r="AB159" i="2" s="1"/>
  <c r="X160" i="2"/>
  <c r="AA160" i="2" s="1"/>
  <c r="X161" i="2"/>
  <c r="AA161" i="2" s="1"/>
  <c r="X157" i="2"/>
  <c r="AA157" i="2" s="1"/>
  <c r="S161" i="2"/>
  <c r="V161" i="2" s="1"/>
  <c r="Q43" i="1"/>
  <c r="S160" i="2"/>
  <c r="V160" i="2" s="1"/>
  <c r="Q33" i="1"/>
  <c r="S159" i="2"/>
  <c r="V159" i="2" s="1"/>
  <c r="Q26" i="1"/>
  <c r="S157" i="2"/>
  <c r="V157" i="2" s="1"/>
  <c r="S158" i="2"/>
  <c r="V158" i="2" s="1"/>
  <c r="Q16" i="1"/>
  <c r="Q2" i="1"/>
  <c r="AB158" i="2" l="1"/>
  <c r="AC182" i="2"/>
  <c r="AE182" i="2" s="1"/>
  <c r="AF195" i="2"/>
  <c r="N195" i="2"/>
  <c r="T195" i="2" s="1"/>
  <c r="W195" i="2" s="1"/>
  <c r="AF196" i="2"/>
  <c r="N196" i="2"/>
  <c r="T196" i="2" s="1"/>
  <c r="W196" i="2" s="1"/>
  <c r="N192" i="2"/>
  <c r="T192" i="2" s="1"/>
  <c r="W192" i="2" s="1"/>
  <c r="AF193" i="2"/>
  <c r="N193" i="2"/>
  <c r="T193" i="2" s="1"/>
  <c r="W193" i="2" s="1"/>
  <c r="AE194" i="2"/>
  <c r="AF188" i="2"/>
  <c r="N188" i="2"/>
  <c r="T188" i="2" s="1"/>
  <c r="W188" i="2" s="1"/>
  <c r="AC177" i="2"/>
  <c r="AD177" i="2"/>
  <c r="AB166" i="2"/>
  <c r="AB168" i="2"/>
  <c r="AC168" i="2" s="1"/>
  <c r="AF190" i="2"/>
  <c r="N190" i="2"/>
  <c r="T190" i="2" s="1"/>
  <c r="W190" i="2" s="1"/>
  <c r="AF191" i="2"/>
  <c r="N191" i="2"/>
  <c r="T191" i="2" s="1"/>
  <c r="W191" i="2" s="1"/>
  <c r="AB176" i="2"/>
  <c r="AD176" i="2" s="1"/>
  <c r="AE189" i="2"/>
  <c r="AF187" i="2"/>
  <c r="N187" i="2"/>
  <c r="T187" i="2" s="1"/>
  <c r="W187" i="2" s="1"/>
  <c r="AD186" i="2"/>
  <c r="AE186" i="2" s="1"/>
  <c r="AD185" i="2"/>
  <c r="AE185" i="2" s="1"/>
  <c r="AD184" i="2"/>
  <c r="AE184" i="2" s="1"/>
  <c r="AC183" i="2"/>
  <c r="AE183" i="2" s="1"/>
  <c r="AF182" i="2"/>
  <c r="N182" i="2"/>
  <c r="T182" i="2" s="1"/>
  <c r="W182" i="2" s="1"/>
  <c r="AB180" i="2"/>
  <c r="AC180" i="2" s="1"/>
  <c r="AB179" i="2"/>
  <c r="AC179" i="2" s="1"/>
  <c r="AB181" i="2"/>
  <c r="AC181" i="2" s="1"/>
  <c r="AB178" i="2"/>
  <c r="AC178" i="2" s="1"/>
  <c r="AB175" i="2"/>
  <c r="AC173" i="2"/>
  <c r="AD173" i="2"/>
  <c r="AC176" i="2"/>
  <c r="AD172" i="2"/>
  <c r="AC172" i="2"/>
  <c r="AB174" i="2"/>
  <c r="AB165" i="2"/>
  <c r="AD165" i="2" s="1"/>
  <c r="AB167" i="2"/>
  <c r="AD167" i="2" s="1"/>
  <c r="AB157" i="2"/>
  <c r="AC157" i="2" s="1"/>
  <c r="AB171" i="2"/>
  <c r="AD171" i="2" s="1"/>
  <c r="AB161" i="2"/>
  <c r="AD161" i="2" s="1"/>
  <c r="AC170" i="2"/>
  <c r="AD170" i="2"/>
  <c r="AD169" i="2"/>
  <c r="AC169" i="2"/>
  <c r="AB160" i="2"/>
  <c r="AD160" i="2" s="1"/>
  <c r="AB162" i="2"/>
  <c r="AC162" i="2" s="1"/>
  <c r="AB163" i="2"/>
  <c r="AD163" i="2" s="1"/>
  <c r="AB164" i="2"/>
  <c r="AC164" i="2" s="1"/>
  <c r="AD158" i="2"/>
  <c r="AC158" i="2"/>
  <c r="AC160" i="2"/>
  <c r="AD166" i="2"/>
  <c r="AC166" i="2"/>
  <c r="AC159" i="2"/>
  <c r="AD159" i="2"/>
  <c r="AE173" i="2" l="1"/>
  <c r="AC165" i="2"/>
  <c r="AC161" i="2"/>
  <c r="AF194" i="2"/>
  <c r="N194" i="2"/>
  <c r="T194" i="2" s="1"/>
  <c r="W194" i="2" s="1"/>
  <c r="AD162" i="2"/>
  <c r="AC171" i="2"/>
  <c r="AE171" i="2" s="1"/>
  <c r="N171" i="2" s="1"/>
  <c r="T171" i="2" s="1"/>
  <c r="W171" i="2" s="1"/>
  <c r="AF186" i="2"/>
  <c r="N186" i="2"/>
  <c r="T186" i="2" s="1"/>
  <c r="W186" i="2" s="1"/>
  <c r="AE176" i="2"/>
  <c r="N176" i="2" s="1"/>
  <c r="T176" i="2" s="1"/>
  <c r="W176" i="2" s="1"/>
  <c r="AF189" i="2"/>
  <c r="N189" i="2"/>
  <c r="T189" i="2" s="1"/>
  <c r="W189" i="2" s="1"/>
  <c r="AE177" i="2"/>
  <c r="AF184" i="2"/>
  <c r="N184" i="2"/>
  <c r="T184" i="2" s="1"/>
  <c r="W184" i="2" s="1"/>
  <c r="AC167" i="2"/>
  <c r="AE172" i="2"/>
  <c r="N172" i="2" s="1"/>
  <c r="T172" i="2" s="1"/>
  <c r="W172" i="2" s="1"/>
  <c r="AF185" i="2"/>
  <c r="N185" i="2"/>
  <c r="T185" i="2" s="1"/>
  <c r="W185" i="2" s="1"/>
  <c r="AF183" i="2"/>
  <c r="N183" i="2"/>
  <c r="T183" i="2" s="1"/>
  <c r="W183" i="2" s="1"/>
  <c r="AD180" i="2"/>
  <c r="AE180" i="2" s="1"/>
  <c r="AD181" i="2"/>
  <c r="AE181" i="2" s="1"/>
  <c r="AD179" i="2"/>
  <c r="AE179" i="2" s="1"/>
  <c r="AD178" i="2"/>
  <c r="AE178" i="2" s="1"/>
  <c r="AD157" i="2"/>
  <c r="AD174" i="2"/>
  <c r="AC174" i="2"/>
  <c r="AE174" i="2" s="1"/>
  <c r="AF176" i="2"/>
  <c r="AD164" i="2"/>
  <c r="AE164" i="2" s="1"/>
  <c r="N173" i="2"/>
  <c r="T173" i="2" s="1"/>
  <c r="W173" i="2" s="1"/>
  <c r="AF173" i="2"/>
  <c r="AE167" i="2"/>
  <c r="AF167" i="2" s="1"/>
  <c r="AD175" i="2"/>
  <c r="AC175" i="2"/>
  <c r="AE175" i="2" s="1"/>
  <c r="AE169" i="2"/>
  <c r="AD168" i="2"/>
  <c r="AE168" i="2" s="1"/>
  <c r="AE170" i="2"/>
  <c r="N170" i="2" s="1"/>
  <c r="T170" i="2" s="1"/>
  <c r="W170" i="2" s="1"/>
  <c r="AF170" i="2"/>
  <c r="AE162" i="2"/>
  <c r="N162" i="2" s="1"/>
  <c r="T162" i="2" s="1"/>
  <c r="W162" i="2" s="1"/>
  <c r="AE157" i="2"/>
  <c r="AC163" i="2"/>
  <c r="AE163" i="2" s="1"/>
  <c r="AF163" i="2" s="1"/>
  <c r="AE160" i="2"/>
  <c r="N160" i="2" s="1"/>
  <c r="T160" i="2" s="1"/>
  <c r="W160" i="2" s="1"/>
  <c r="AE166" i="2"/>
  <c r="AE158" i="2"/>
  <c r="AE159" i="2"/>
  <c r="AE165" i="2"/>
  <c r="AE161" i="2"/>
  <c r="N167" i="2" l="1"/>
  <c r="T167" i="2" s="1"/>
  <c r="W167" i="2" s="1"/>
  <c r="N177" i="2"/>
  <c r="T177" i="2" s="1"/>
  <c r="W177" i="2" s="1"/>
  <c r="AF177" i="2"/>
  <c r="AF160" i="2"/>
  <c r="AF172" i="2"/>
  <c r="AF179" i="2"/>
  <c r="N179" i="2"/>
  <c r="T179" i="2" s="1"/>
  <c r="W179" i="2" s="1"/>
  <c r="AF181" i="2"/>
  <c r="N181" i="2"/>
  <c r="T181" i="2" s="1"/>
  <c r="W181" i="2" s="1"/>
  <c r="AF171" i="2"/>
  <c r="AF180" i="2"/>
  <c r="N180" i="2"/>
  <c r="T180" i="2" s="1"/>
  <c r="W180" i="2" s="1"/>
  <c r="AF178" i="2"/>
  <c r="N178" i="2"/>
  <c r="T178" i="2" s="1"/>
  <c r="W178" i="2" s="1"/>
  <c r="AF168" i="2"/>
  <c r="N168" i="2"/>
  <c r="T168" i="2" s="1"/>
  <c r="W168" i="2" s="1"/>
  <c r="N169" i="2"/>
  <c r="T169" i="2" s="1"/>
  <c r="W169" i="2" s="1"/>
  <c r="N174" i="2"/>
  <c r="T174" i="2" s="1"/>
  <c r="W174" i="2" s="1"/>
  <c r="AF174" i="2"/>
  <c r="N175" i="2"/>
  <c r="T175" i="2" s="1"/>
  <c r="W175" i="2" s="1"/>
  <c r="AF175" i="2"/>
  <c r="AF169" i="2"/>
  <c r="AF157" i="2"/>
  <c r="N157" i="2"/>
  <c r="T157" i="2" s="1"/>
  <c r="W157" i="2" s="1"/>
  <c r="N163" i="2"/>
  <c r="T163" i="2" s="1"/>
  <c r="W163" i="2" s="1"/>
  <c r="AF162" i="2"/>
  <c r="N164" i="2"/>
  <c r="T164" i="2" s="1"/>
  <c r="W164" i="2" s="1"/>
  <c r="AF164" i="2"/>
  <c r="AF165" i="2"/>
  <c r="N165" i="2"/>
  <c r="T165" i="2" s="1"/>
  <c r="W165" i="2" s="1"/>
  <c r="AF166" i="2"/>
  <c r="N166" i="2"/>
  <c r="T166" i="2" s="1"/>
  <c r="W166" i="2" s="1"/>
  <c r="AF159" i="2"/>
  <c r="N159" i="2"/>
  <c r="T159" i="2" s="1"/>
  <c r="W159" i="2" s="1"/>
  <c r="AF161" i="2"/>
  <c r="N161" i="2"/>
  <c r="T161" i="2" s="1"/>
  <c r="W161" i="2" s="1"/>
  <c r="AF158" i="2"/>
  <c r="N158" i="2"/>
  <c r="T158" i="2" s="1"/>
  <c r="W158" i="2" s="1"/>
</calcChain>
</file>

<file path=xl/sharedStrings.xml><?xml version="1.0" encoding="utf-8"?>
<sst xmlns="http://schemas.openxmlformats.org/spreadsheetml/2006/main" count="11097" uniqueCount="758">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</sst>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21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8" fillId="0" borderId="0" xfId="1" applyNumberFormat="1" applyFont="1" applyBorder="1" applyAlignment="1">
      <alignment horizontal="center" vertical="center"/>
    </xf>
    <xf numFmtId="176" fontId="8" fillId="3" borderId="0" xfId="1" applyNumberFormat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82">
        <v>43191</v>
      </c>
      <c r="B2" s="86">
        <v>830</v>
      </c>
      <c r="C2" s="80"/>
      <c r="D2" s="80" t="s">
        <v>30</v>
      </c>
      <c r="E2" s="80" t="s">
        <v>31</v>
      </c>
      <c r="F2" s="80" t="s">
        <v>32</v>
      </c>
      <c r="G2" s="3" t="s">
        <v>33</v>
      </c>
      <c r="H2" s="80"/>
      <c r="I2" s="80"/>
      <c r="J2" s="3" t="s">
        <v>18</v>
      </c>
      <c r="K2" s="3" t="s">
        <v>39</v>
      </c>
      <c r="L2" s="3" t="s">
        <v>38</v>
      </c>
      <c r="M2" s="3">
        <v>9.6</v>
      </c>
      <c r="N2" s="80">
        <v>9</v>
      </c>
      <c r="O2" s="80">
        <v>7666</v>
      </c>
      <c r="P2" s="80">
        <v>7702</v>
      </c>
      <c r="Q2" s="80">
        <f>P2-O2</f>
        <v>36</v>
      </c>
      <c r="R2" s="80"/>
    </row>
    <row r="3" spans="1:20" ht="18.75">
      <c r="A3" s="83"/>
      <c r="B3" s="87"/>
      <c r="C3" s="85"/>
      <c r="D3" s="85"/>
      <c r="E3" s="85"/>
      <c r="F3" s="85"/>
      <c r="G3" s="3" t="s">
        <v>34</v>
      </c>
      <c r="H3" s="85"/>
      <c r="I3" s="85"/>
      <c r="J3" s="3" t="s">
        <v>18</v>
      </c>
      <c r="K3" s="3" t="s">
        <v>39</v>
      </c>
      <c r="L3" s="3" t="s">
        <v>38</v>
      </c>
      <c r="M3" s="3">
        <v>9.6</v>
      </c>
      <c r="N3" s="85"/>
      <c r="O3" s="85"/>
      <c r="P3" s="85"/>
      <c r="Q3" s="85"/>
      <c r="R3" s="85"/>
    </row>
    <row r="4" spans="1:20" ht="18.75">
      <c r="A4" s="83"/>
      <c r="B4" s="88"/>
      <c r="C4" s="81"/>
      <c r="D4" s="81"/>
      <c r="E4" s="81"/>
      <c r="F4" s="81"/>
      <c r="G4" s="3" t="s">
        <v>35</v>
      </c>
      <c r="H4" s="81"/>
      <c r="I4" s="81"/>
      <c r="J4" s="3" t="s">
        <v>18</v>
      </c>
      <c r="K4" s="3" t="s">
        <v>39</v>
      </c>
      <c r="L4" s="3" t="s">
        <v>38</v>
      </c>
      <c r="M4" s="3">
        <v>9.6</v>
      </c>
      <c r="N4" s="81"/>
      <c r="O4" s="85"/>
      <c r="P4" s="85"/>
      <c r="Q4" s="85"/>
      <c r="R4" s="85"/>
    </row>
    <row r="5" spans="1:20" ht="18.75">
      <c r="A5" s="83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85"/>
      <c r="P5" s="85"/>
      <c r="Q5" s="85"/>
      <c r="R5" s="85"/>
    </row>
    <row r="6" spans="1:20" ht="18.75">
      <c r="A6" s="83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85"/>
      <c r="P6" s="85"/>
      <c r="Q6" s="85"/>
      <c r="R6" s="85"/>
    </row>
    <row r="7" spans="1:20" ht="18.75">
      <c r="A7" s="83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85"/>
      <c r="P7" s="85"/>
      <c r="Q7" s="85"/>
      <c r="R7" s="85"/>
    </row>
    <row r="8" spans="1:20" ht="18.75">
      <c r="A8" s="83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85"/>
      <c r="P8" s="85"/>
      <c r="Q8" s="85"/>
      <c r="R8" s="85"/>
    </row>
    <row r="9" spans="1:20" ht="18.75">
      <c r="A9" s="83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85"/>
      <c r="P9" s="85"/>
      <c r="Q9" s="85"/>
      <c r="R9" s="85"/>
    </row>
    <row r="10" spans="1:20" ht="18.75">
      <c r="A10" s="83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85"/>
      <c r="P10" s="85"/>
      <c r="Q10" s="85"/>
      <c r="R10" s="85"/>
    </row>
    <row r="11" spans="1:20" ht="18.75">
      <c r="A11" s="83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85"/>
      <c r="P11" s="85"/>
      <c r="Q11" s="85"/>
      <c r="R11" s="85"/>
    </row>
    <row r="12" spans="1:20" ht="18.75">
      <c r="A12" s="83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85"/>
      <c r="P12" s="85"/>
      <c r="Q12" s="85"/>
      <c r="R12" s="85"/>
    </row>
    <row r="13" spans="1:20" ht="18.75">
      <c r="A13" s="83"/>
      <c r="B13" s="4">
        <v>2250</v>
      </c>
      <c r="C13" s="3" t="s">
        <v>40</v>
      </c>
      <c r="D13" s="80" t="s">
        <v>32</v>
      </c>
      <c r="E13" s="3" t="s">
        <v>35</v>
      </c>
      <c r="F13" s="80" t="s">
        <v>36</v>
      </c>
      <c r="G13" s="80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80">
        <v>6</v>
      </c>
      <c r="O13" s="85"/>
      <c r="P13" s="85"/>
      <c r="Q13" s="85"/>
      <c r="R13" s="85"/>
    </row>
    <row r="14" spans="1:20" ht="18.75">
      <c r="A14" s="83"/>
      <c r="B14" s="4">
        <v>2300</v>
      </c>
      <c r="C14" s="3"/>
      <c r="D14" s="81"/>
      <c r="E14" s="3" t="s">
        <v>34</v>
      </c>
      <c r="F14" s="81"/>
      <c r="G14" s="81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81"/>
      <c r="O14" s="85"/>
      <c r="P14" s="85"/>
      <c r="Q14" s="85"/>
      <c r="R14" s="85"/>
    </row>
    <row r="15" spans="1:20" ht="18.75">
      <c r="A15" s="84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81"/>
      <c r="P15" s="81"/>
      <c r="Q15" s="81"/>
      <c r="R15" s="81"/>
    </row>
    <row r="16" spans="1:20" ht="18.75">
      <c r="A16" s="82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80">
        <v>7613</v>
      </c>
      <c r="P16" s="80">
        <v>7761</v>
      </c>
      <c r="Q16" s="80">
        <f>P16-O16</f>
        <v>148</v>
      </c>
      <c r="R16" s="80"/>
    </row>
    <row r="17" spans="1:18" ht="18.75">
      <c r="A17" s="83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85"/>
      <c r="P17" s="85"/>
      <c r="Q17" s="85"/>
      <c r="R17" s="85"/>
    </row>
    <row r="18" spans="1:18" ht="18.75">
      <c r="A18" s="83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85"/>
      <c r="P18" s="85"/>
      <c r="Q18" s="85"/>
      <c r="R18" s="85"/>
    </row>
    <row r="19" spans="1:18" ht="18.75">
      <c r="A19" s="83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85"/>
      <c r="P19" s="85"/>
      <c r="Q19" s="85"/>
      <c r="R19" s="85"/>
    </row>
    <row r="20" spans="1:18" ht="18.75">
      <c r="A20" s="83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85"/>
      <c r="P20" s="85"/>
      <c r="Q20" s="85"/>
      <c r="R20" s="85"/>
    </row>
    <row r="21" spans="1:18" ht="18.75">
      <c r="A21" s="83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85"/>
      <c r="P21" s="85"/>
      <c r="Q21" s="85"/>
      <c r="R21" s="85"/>
    </row>
    <row r="22" spans="1:18" ht="18.75">
      <c r="A22" s="83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85"/>
      <c r="P22" s="85"/>
      <c r="Q22" s="85"/>
      <c r="R22" s="85"/>
    </row>
    <row r="23" spans="1:18" ht="18.75">
      <c r="A23" s="83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85"/>
      <c r="P23" s="85"/>
      <c r="Q23" s="85"/>
      <c r="R23" s="85"/>
    </row>
    <row r="24" spans="1:18" ht="18.75">
      <c r="A24" s="83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85"/>
      <c r="P24" s="85"/>
      <c r="Q24" s="85"/>
      <c r="R24" s="85"/>
    </row>
    <row r="25" spans="1:18" ht="18.75">
      <c r="A25" s="84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81"/>
      <c r="P25" s="81"/>
      <c r="Q25" s="81"/>
      <c r="R25" s="81"/>
    </row>
    <row r="26" spans="1:18" ht="18.75">
      <c r="A26" s="82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80">
        <v>5380</v>
      </c>
      <c r="P26" s="80">
        <v>5399</v>
      </c>
      <c r="Q26" s="80">
        <f>P26-O26</f>
        <v>19</v>
      </c>
      <c r="R26" s="80"/>
    </row>
    <row r="27" spans="1:18" ht="18.75">
      <c r="A27" s="83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5"/>
      <c r="P27" s="85"/>
      <c r="Q27" s="85"/>
      <c r="R27" s="85"/>
    </row>
    <row r="28" spans="1:18" ht="18.75">
      <c r="A28" s="83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5"/>
      <c r="P28" s="85"/>
      <c r="Q28" s="85"/>
      <c r="R28" s="85"/>
    </row>
    <row r="29" spans="1:18" ht="18.75">
      <c r="A29" s="83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85"/>
      <c r="P29" s="85"/>
      <c r="Q29" s="85"/>
      <c r="R29" s="85"/>
    </row>
    <row r="30" spans="1:18" ht="18.75">
      <c r="A30" s="83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85"/>
      <c r="P30" s="85"/>
      <c r="Q30" s="85"/>
      <c r="R30" s="85"/>
    </row>
    <row r="31" spans="1:18" ht="18.75">
      <c r="A31" s="83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85"/>
      <c r="P31" s="85"/>
      <c r="Q31" s="85"/>
      <c r="R31" s="85"/>
    </row>
    <row r="32" spans="1:18" ht="18.75">
      <c r="A32" s="84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81"/>
      <c r="P32" s="81"/>
      <c r="Q32" s="81"/>
      <c r="R32" s="81"/>
    </row>
    <row r="33" spans="1:18" ht="18.75">
      <c r="A33" s="82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80">
        <v>6915</v>
      </c>
      <c r="P33" s="80">
        <v>6975</v>
      </c>
      <c r="Q33" s="80">
        <f>P33-O33</f>
        <v>60</v>
      </c>
      <c r="R33" s="80"/>
    </row>
    <row r="34" spans="1:18" ht="18.75">
      <c r="A34" s="83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85"/>
      <c r="P34" s="85"/>
      <c r="Q34" s="85"/>
      <c r="R34" s="85"/>
    </row>
    <row r="35" spans="1:18" ht="18.75">
      <c r="A35" s="83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85"/>
      <c r="P35" s="85"/>
      <c r="Q35" s="85"/>
      <c r="R35" s="85"/>
    </row>
    <row r="36" spans="1:18" ht="18.75">
      <c r="A36" s="83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85"/>
      <c r="P36" s="85"/>
      <c r="Q36" s="85"/>
      <c r="R36" s="85"/>
    </row>
    <row r="37" spans="1:18" ht="18.75">
      <c r="A37" s="83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85"/>
      <c r="P37" s="85"/>
      <c r="Q37" s="85"/>
      <c r="R37" s="85"/>
    </row>
    <row r="38" spans="1:18" ht="18.75">
      <c r="A38" s="83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85"/>
      <c r="P38" s="85"/>
      <c r="Q38" s="85"/>
      <c r="R38" s="85"/>
    </row>
    <row r="39" spans="1:18" ht="18.75">
      <c r="A39" s="83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85"/>
      <c r="P39" s="85"/>
      <c r="Q39" s="85"/>
      <c r="R39" s="85"/>
    </row>
    <row r="40" spans="1:18" ht="18.75">
      <c r="A40" s="83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85"/>
      <c r="P40" s="85"/>
      <c r="Q40" s="85"/>
      <c r="R40" s="85"/>
    </row>
    <row r="41" spans="1:18" ht="18.75">
      <c r="A41" s="83"/>
      <c r="B41" s="4">
        <v>2245</v>
      </c>
      <c r="C41" s="3"/>
      <c r="D41" s="80" t="s">
        <v>30</v>
      </c>
      <c r="E41" s="19" t="s">
        <v>464</v>
      </c>
      <c r="F41" s="80" t="s">
        <v>36</v>
      </c>
      <c r="G41" s="80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85"/>
      <c r="P41" s="85"/>
      <c r="Q41" s="85"/>
      <c r="R41" s="85"/>
    </row>
    <row r="42" spans="1:18" ht="18.75">
      <c r="A42" s="84"/>
      <c r="B42" s="4">
        <v>2250</v>
      </c>
      <c r="C42" s="3"/>
      <c r="D42" s="81"/>
      <c r="E42" s="19" t="s">
        <v>472</v>
      </c>
      <c r="F42" s="81"/>
      <c r="G42" s="81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81"/>
      <c r="P42" s="81"/>
      <c r="Q42" s="81"/>
      <c r="R42" s="81"/>
    </row>
    <row r="43" spans="1:18" ht="18.75">
      <c r="A43" s="82">
        <v>43191</v>
      </c>
      <c r="B43" s="86">
        <v>830</v>
      </c>
      <c r="C43" s="80"/>
      <c r="D43" s="80" t="s">
        <v>30</v>
      </c>
      <c r="E43" s="80" t="s">
        <v>31</v>
      </c>
      <c r="F43" s="80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80">
        <v>12</v>
      </c>
      <c r="O43" s="80">
        <v>5322</v>
      </c>
      <c r="P43" s="80">
        <v>5363</v>
      </c>
      <c r="Q43" s="80">
        <f>P43-O43</f>
        <v>41</v>
      </c>
      <c r="R43" s="80"/>
    </row>
    <row r="44" spans="1:18" ht="18.75">
      <c r="A44" s="83"/>
      <c r="B44" s="87"/>
      <c r="C44" s="85"/>
      <c r="D44" s="85"/>
      <c r="E44" s="85"/>
      <c r="F44" s="85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85"/>
      <c r="O44" s="85"/>
      <c r="P44" s="85"/>
      <c r="Q44" s="85"/>
      <c r="R44" s="85"/>
    </row>
    <row r="45" spans="1:18" ht="18.75">
      <c r="A45" s="83"/>
      <c r="B45" s="87"/>
      <c r="C45" s="85"/>
      <c r="D45" s="85"/>
      <c r="E45" s="85"/>
      <c r="F45" s="81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85"/>
      <c r="O45" s="85"/>
      <c r="P45" s="85"/>
      <c r="Q45" s="85"/>
      <c r="R45" s="85"/>
    </row>
    <row r="46" spans="1:18" ht="18.75">
      <c r="A46" s="83"/>
      <c r="B46" s="88"/>
      <c r="C46" s="81"/>
      <c r="D46" s="81"/>
      <c r="E46" s="81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81"/>
      <c r="O46" s="85"/>
      <c r="P46" s="85"/>
      <c r="Q46" s="85"/>
      <c r="R46" s="85"/>
    </row>
    <row r="47" spans="1:18" ht="18.75">
      <c r="A47" s="83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85"/>
      <c r="P47" s="85"/>
      <c r="Q47" s="85"/>
      <c r="R47" s="85"/>
    </row>
    <row r="48" spans="1:18" ht="18.75">
      <c r="A48" s="83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85"/>
      <c r="P48" s="85"/>
      <c r="Q48" s="85"/>
      <c r="R48" s="85"/>
    </row>
    <row r="49" spans="1:18" ht="18.75">
      <c r="A49" s="83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85"/>
      <c r="P49" s="85"/>
      <c r="Q49" s="85"/>
      <c r="R49" s="85"/>
    </row>
    <row r="50" spans="1:18" ht="18.75">
      <c r="A50" s="83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85"/>
      <c r="P50" s="85"/>
      <c r="Q50" s="85"/>
      <c r="R50" s="85"/>
    </row>
    <row r="51" spans="1:18" ht="18.75">
      <c r="A51" s="84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81"/>
      <c r="P51" s="81"/>
      <c r="Q51" s="81"/>
      <c r="R51" s="81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2"/>
  <sheetViews>
    <sheetView topLeftCell="A51" workbookViewId="0">
      <selection activeCell="D76" sqref="D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43200</v>
      </c>
      <c r="B2" s="75">
        <v>840</v>
      </c>
      <c r="C2" s="19"/>
      <c r="D2" s="19" t="s">
        <v>539</v>
      </c>
      <c r="E2" s="19" t="s">
        <v>634</v>
      </c>
      <c r="F2" s="19" t="s">
        <v>541</v>
      </c>
      <c r="G2" s="19" t="s">
        <v>650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12</v>
      </c>
      <c r="O2" s="80">
        <v>8226</v>
      </c>
      <c r="P2" s="80">
        <v>8335</v>
      </c>
      <c r="Q2" s="80">
        <f>P2-O2</f>
        <v>109</v>
      </c>
      <c r="R2" s="80"/>
    </row>
    <row r="3" spans="1:20" ht="18.75">
      <c r="A3" s="83"/>
      <c r="B3" s="75">
        <v>1452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5"/>
      <c r="P3" s="85"/>
      <c r="Q3" s="85"/>
      <c r="R3" s="85"/>
    </row>
    <row r="4" spans="1:20" ht="18.75">
      <c r="A4" s="83"/>
      <c r="B4" s="75">
        <v>1643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85"/>
      <c r="P4" s="85"/>
      <c r="Q4" s="85"/>
      <c r="R4" s="85"/>
    </row>
    <row r="5" spans="1:20" ht="18.75">
      <c r="A5" s="83"/>
      <c r="B5" s="75">
        <v>1742</v>
      </c>
      <c r="C5" s="19" t="s">
        <v>467</v>
      </c>
      <c r="D5" s="19" t="s">
        <v>539</v>
      </c>
      <c r="E5" s="19" t="s">
        <v>630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85"/>
      <c r="P5" s="85"/>
      <c r="Q5" s="85"/>
      <c r="R5" s="85"/>
    </row>
    <row r="6" spans="1:20" ht="18.75">
      <c r="A6" s="83"/>
      <c r="B6" s="75">
        <v>2010</v>
      </c>
      <c r="C6" s="19" t="s">
        <v>461</v>
      </c>
      <c r="D6" s="80" t="s">
        <v>454</v>
      </c>
      <c r="E6" s="19" t="s">
        <v>620</v>
      </c>
      <c r="F6" s="80" t="s">
        <v>548</v>
      </c>
      <c r="G6" s="80" t="s">
        <v>617</v>
      </c>
      <c r="H6" s="92"/>
      <c r="I6" s="93"/>
      <c r="J6" s="80" t="s">
        <v>652</v>
      </c>
      <c r="K6" s="80" t="s">
        <v>39</v>
      </c>
      <c r="L6" s="80" t="s">
        <v>622</v>
      </c>
      <c r="M6" s="80">
        <v>9.6</v>
      </c>
      <c r="N6" s="19">
        <v>1</v>
      </c>
      <c r="O6" s="85"/>
      <c r="P6" s="85"/>
      <c r="Q6" s="85"/>
      <c r="R6" s="85"/>
    </row>
    <row r="7" spans="1:20" ht="18.75">
      <c r="A7" s="83"/>
      <c r="B7" s="75">
        <v>2035</v>
      </c>
      <c r="C7" s="19" t="s">
        <v>460</v>
      </c>
      <c r="D7" s="81"/>
      <c r="E7" s="19" t="s">
        <v>618</v>
      </c>
      <c r="F7" s="81"/>
      <c r="G7" s="81"/>
      <c r="H7" s="94"/>
      <c r="I7" s="95"/>
      <c r="J7" s="81"/>
      <c r="K7" s="81"/>
      <c r="L7" s="81"/>
      <c r="M7" s="81"/>
      <c r="N7" s="19">
        <v>13</v>
      </c>
      <c r="O7" s="85"/>
      <c r="P7" s="85"/>
      <c r="Q7" s="85"/>
      <c r="R7" s="85"/>
    </row>
    <row r="8" spans="1:20" ht="18.75">
      <c r="A8" s="83"/>
      <c r="B8" s="75">
        <v>2150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5"/>
      <c r="P8" s="85"/>
      <c r="Q8" s="85"/>
      <c r="R8" s="85"/>
    </row>
    <row r="9" spans="1:20" ht="18.75">
      <c r="A9" s="84"/>
      <c r="B9" s="75">
        <v>2330</v>
      </c>
      <c r="C9" s="19" t="s">
        <v>460</v>
      </c>
      <c r="D9" s="19" t="s">
        <v>454</v>
      </c>
      <c r="E9" s="19" t="s">
        <v>618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1"/>
      <c r="P9" s="81"/>
      <c r="Q9" s="81"/>
      <c r="R9" s="81"/>
    </row>
    <row r="10" spans="1:20" ht="18.75">
      <c r="A10" s="82">
        <v>43200</v>
      </c>
      <c r="B10" s="75">
        <v>910</v>
      </c>
      <c r="C10" s="19"/>
      <c r="D10" s="19" t="s">
        <v>548</v>
      </c>
      <c r="E10" s="19" t="s">
        <v>617</v>
      </c>
      <c r="F10" s="19" t="s">
        <v>454</v>
      </c>
      <c r="G10" s="19" t="s">
        <v>618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 t="s">
        <v>468</v>
      </c>
      <c r="O10" s="80">
        <v>8166</v>
      </c>
      <c r="P10" s="80">
        <v>8317</v>
      </c>
      <c r="Q10" s="80">
        <f>P10-O10</f>
        <v>151</v>
      </c>
      <c r="R10" s="80"/>
    </row>
    <row r="11" spans="1:20" ht="18.75">
      <c r="A11" s="83"/>
      <c r="B11" s="75">
        <v>1028</v>
      </c>
      <c r="C11" s="19" t="s">
        <v>460</v>
      </c>
      <c r="D11" s="19" t="s">
        <v>454</v>
      </c>
      <c r="E11" s="19" t="s">
        <v>618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13</v>
      </c>
      <c r="O11" s="85"/>
      <c r="P11" s="85"/>
      <c r="Q11" s="85"/>
      <c r="R11" s="85"/>
    </row>
    <row r="12" spans="1:20" ht="18.75">
      <c r="A12" s="83"/>
      <c r="B12" s="75">
        <v>1200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5"/>
      <c r="P12" s="85"/>
      <c r="Q12" s="85"/>
      <c r="R12" s="85"/>
    </row>
    <row r="13" spans="1:20" ht="18.75">
      <c r="A13" s="83"/>
      <c r="B13" s="75">
        <v>1358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85"/>
      <c r="P13" s="85"/>
      <c r="Q13" s="85"/>
      <c r="R13" s="85"/>
    </row>
    <row r="14" spans="1:20" ht="18.75">
      <c r="A14" s="83"/>
      <c r="B14" s="75">
        <v>1520</v>
      </c>
      <c r="C14" s="19"/>
      <c r="D14" s="19" t="s">
        <v>539</v>
      </c>
      <c r="E14" s="19" t="s">
        <v>715</v>
      </c>
      <c r="F14" s="19" t="s">
        <v>454</v>
      </c>
      <c r="G14" s="19" t="s">
        <v>618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 t="s">
        <v>468</v>
      </c>
      <c r="O14" s="85"/>
      <c r="P14" s="85"/>
      <c r="Q14" s="85"/>
      <c r="R14" s="85"/>
    </row>
    <row r="15" spans="1:20" ht="18.75">
      <c r="A15" s="83"/>
      <c r="B15" s="75">
        <v>1608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5"/>
      <c r="P15" s="85"/>
      <c r="Q15" s="85"/>
      <c r="R15" s="85"/>
    </row>
    <row r="16" spans="1:20" ht="18.75">
      <c r="A16" s="83"/>
      <c r="B16" s="75">
        <v>1752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10</v>
      </c>
      <c r="O16" s="85"/>
      <c r="P16" s="85"/>
      <c r="Q16" s="85"/>
      <c r="R16" s="85"/>
    </row>
    <row r="17" spans="1:18" ht="18.75">
      <c r="A17" s="83"/>
      <c r="B17" s="75">
        <v>2113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85"/>
      <c r="P17" s="85"/>
      <c r="Q17" s="85"/>
      <c r="R17" s="85"/>
    </row>
    <row r="18" spans="1:18" ht="18.75">
      <c r="A18" s="84"/>
      <c r="B18" s="75">
        <v>2235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1"/>
      <c r="P18" s="81"/>
      <c r="Q18" s="81"/>
      <c r="R18" s="81"/>
    </row>
    <row r="19" spans="1:18" ht="18.75">
      <c r="A19" s="82">
        <v>43200</v>
      </c>
      <c r="B19" s="86">
        <v>820</v>
      </c>
      <c r="C19" s="80"/>
      <c r="D19" s="80" t="s">
        <v>539</v>
      </c>
      <c r="E19" s="80" t="s">
        <v>634</v>
      </c>
      <c r="F19" s="80" t="s">
        <v>548</v>
      </c>
      <c r="G19" s="19" t="s">
        <v>657</v>
      </c>
      <c r="H19" s="19"/>
      <c r="I19" s="19"/>
      <c r="J19" s="80" t="s">
        <v>652</v>
      </c>
      <c r="K19" s="80" t="s">
        <v>465</v>
      </c>
      <c r="L19" s="80" t="s">
        <v>38</v>
      </c>
      <c r="M19" s="80">
        <v>9.6</v>
      </c>
      <c r="N19" s="80">
        <v>14</v>
      </c>
      <c r="O19" s="80">
        <v>5979</v>
      </c>
      <c r="P19" s="80">
        <v>6023</v>
      </c>
      <c r="Q19" s="80">
        <f>P19-O19</f>
        <v>44</v>
      </c>
      <c r="R19" s="80"/>
    </row>
    <row r="20" spans="1:18" ht="18.75">
      <c r="A20" s="83"/>
      <c r="B20" s="87"/>
      <c r="C20" s="85"/>
      <c r="D20" s="85"/>
      <c r="E20" s="85"/>
      <c r="F20" s="85"/>
      <c r="G20" s="19" t="s">
        <v>627</v>
      </c>
      <c r="H20" s="19"/>
      <c r="I20" s="19"/>
      <c r="J20" s="85"/>
      <c r="K20" s="85"/>
      <c r="L20" s="85"/>
      <c r="M20" s="85"/>
      <c r="N20" s="85"/>
      <c r="O20" s="85"/>
      <c r="P20" s="85"/>
      <c r="Q20" s="85"/>
      <c r="R20" s="85"/>
    </row>
    <row r="21" spans="1:18" ht="18.75">
      <c r="A21" s="83"/>
      <c r="B21" s="87"/>
      <c r="C21" s="85"/>
      <c r="D21" s="85"/>
      <c r="E21" s="85"/>
      <c r="F21" s="85"/>
      <c r="G21" s="19" t="s">
        <v>628</v>
      </c>
      <c r="H21" s="19"/>
      <c r="I21" s="19"/>
      <c r="J21" s="85"/>
      <c r="K21" s="85"/>
      <c r="L21" s="85"/>
      <c r="M21" s="85"/>
      <c r="N21" s="85"/>
      <c r="O21" s="85"/>
      <c r="P21" s="85"/>
      <c r="Q21" s="85"/>
      <c r="R21" s="85"/>
    </row>
    <row r="22" spans="1:18" ht="18.75">
      <c r="A22" s="83"/>
      <c r="B22" s="88"/>
      <c r="C22" s="81"/>
      <c r="D22" s="81"/>
      <c r="E22" s="81"/>
      <c r="F22" s="81"/>
      <c r="G22" s="19" t="s">
        <v>629</v>
      </c>
      <c r="H22" s="19"/>
      <c r="I22" s="19"/>
      <c r="J22" s="81"/>
      <c r="K22" s="81"/>
      <c r="L22" s="81"/>
      <c r="M22" s="81"/>
      <c r="N22" s="81"/>
      <c r="O22" s="85"/>
      <c r="P22" s="85"/>
      <c r="Q22" s="85"/>
      <c r="R22" s="85"/>
    </row>
    <row r="23" spans="1:18" ht="18.75">
      <c r="A23" s="83"/>
      <c r="B23" s="75">
        <v>1146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465</v>
      </c>
      <c r="L23" s="19" t="s">
        <v>38</v>
      </c>
      <c r="M23" s="19">
        <v>9.6</v>
      </c>
      <c r="N23" s="19">
        <v>14</v>
      </c>
      <c r="O23" s="85"/>
      <c r="P23" s="85"/>
      <c r="Q23" s="85"/>
      <c r="R23" s="85"/>
    </row>
    <row r="24" spans="1:18" ht="18.75">
      <c r="A24" s="83"/>
      <c r="B24" s="75">
        <v>1422</v>
      </c>
      <c r="C24" s="19" t="s">
        <v>467</v>
      </c>
      <c r="D24" s="19" t="s">
        <v>539</v>
      </c>
      <c r="E24" s="19" t="s">
        <v>630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38</v>
      </c>
      <c r="M24" s="19">
        <v>9.6</v>
      </c>
      <c r="N24" s="19">
        <v>12</v>
      </c>
      <c r="O24" s="85"/>
      <c r="P24" s="85"/>
      <c r="Q24" s="85"/>
      <c r="R24" s="85"/>
    </row>
    <row r="25" spans="1:18" ht="18.75">
      <c r="A25" s="83"/>
      <c r="B25" s="75">
        <v>1518</v>
      </c>
      <c r="C25" s="19" t="s">
        <v>467</v>
      </c>
      <c r="D25" s="19" t="s">
        <v>539</v>
      </c>
      <c r="E25" s="19" t="s">
        <v>630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38</v>
      </c>
      <c r="M25" s="19">
        <v>9.6</v>
      </c>
      <c r="N25" s="19">
        <v>14</v>
      </c>
      <c r="O25" s="85"/>
      <c r="P25" s="85"/>
      <c r="Q25" s="85"/>
      <c r="R25" s="85"/>
    </row>
    <row r="26" spans="1:18" ht="18.75">
      <c r="A26" s="83"/>
      <c r="B26" s="75">
        <v>1610</v>
      </c>
      <c r="C26" s="19" t="s">
        <v>467</v>
      </c>
      <c r="D26" s="19" t="s">
        <v>539</v>
      </c>
      <c r="E26" s="19" t="s">
        <v>630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14</v>
      </c>
      <c r="O26" s="85"/>
      <c r="P26" s="85"/>
      <c r="Q26" s="85"/>
      <c r="R26" s="85"/>
    </row>
    <row r="27" spans="1:18" ht="18.75">
      <c r="A27" s="83"/>
      <c r="B27" s="75">
        <v>1712</v>
      </c>
      <c r="C27" s="19" t="s">
        <v>460</v>
      </c>
      <c r="D27" s="19" t="s">
        <v>454</v>
      </c>
      <c r="E27" s="19" t="s">
        <v>618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14</v>
      </c>
      <c r="O27" s="85"/>
      <c r="P27" s="85"/>
      <c r="Q27" s="85"/>
      <c r="R27" s="85"/>
    </row>
    <row r="28" spans="1:18" ht="18.75">
      <c r="A28" s="83"/>
      <c r="B28" s="75">
        <v>2105</v>
      </c>
      <c r="C28" s="19" t="s">
        <v>467</v>
      </c>
      <c r="D28" s="19" t="s">
        <v>539</v>
      </c>
      <c r="E28" s="19" t="s">
        <v>630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13</v>
      </c>
      <c r="O28" s="85"/>
      <c r="P28" s="85"/>
      <c r="Q28" s="85"/>
      <c r="R28" s="85"/>
    </row>
    <row r="29" spans="1:18" ht="18.75">
      <c r="A29" s="83"/>
      <c r="B29" s="75">
        <v>2245</v>
      </c>
      <c r="C29" s="19"/>
      <c r="D29" s="80" t="s">
        <v>539</v>
      </c>
      <c r="E29" s="19" t="s">
        <v>630</v>
      </c>
      <c r="F29" s="80" t="s">
        <v>548</v>
      </c>
      <c r="G29" s="80" t="s">
        <v>617</v>
      </c>
      <c r="H29" s="92"/>
      <c r="I29" s="93"/>
      <c r="J29" s="80" t="s">
        <v>652</v>
      </c>
      <c r="K29" s="80" t="s">
        <v>465</v>
      </c>
      <c r="L29" s="80" t="s">
        <v>38</v>
      </c>
      <c r="M29" s="80">
        <v>9.6</v>
      </c>
      <c r="N29" s="19">
        <v>8</v>
      </c>
      <c r="O29" s="85"/>
      <c r="P29" s="85"/>
      <c r="Q29" s="85"/>
      <c r="R29" s="85"/>
    </row>
    <row r="30" spans="1:18" ht="18.75">
      <c r="A30" s="83"/>
      <c r="B30" s="75">
        <v>2300</v>
      </c>
      <c r="C30" s="19"/>
      <c r="D30" s="81"/>
      <c r="E30" s="19" t="s">
        <v>641</v>
      </c>
      <c r="F30" s="81"/>
      <c r="G30" s="81"/>
      <c r="H30" s="94"/>
      <c r="I30" s="95"/>
      <c r="J30" s="81"/>
      <c r="K30" s="81"/>
      <c r="L30" s="81"/>
      <c r="M30" s="81"/>
      <c r="N30" s="19">
        <v>3</v>
      </c>
      <c r="O30" s="85"/>
      <c r="P30" s="85"/>
      <c r="Q30" s="85"/>
      <c r="R30" s="85"/>
    </row>
    <row r="31" spans="1:18" ht="18.75">
      <c r="A31" s="84"/>
      <c r="B31" s="75">
        <v>2356</v>
      </c>
      <c r="C31" s="19" t="s">
        <v>467</v>
      </c>
      <c r="D31" s="19" t="s">
        <v>539</v>
      </c>
      <c r="E31" s="19" t="s">
        <v>630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7</v>
      </c>
      <c r="O31" s="81"/>
      <c r="P31" s="81"/>
      <c r="Q31" s="81"/>
      <c r="R31" s="81"/>
    </row>
    <row r="32" spans="1:18" ht="18.75">
      <c r="A32" s="82">
        <v>43200</v>
      </c>
      <c r="B32" s="75">
        <v>805</v>
      </c>
      <c r="C32" s="19"/>
      <c r="D32" s="19" t="s">
        <v>548</v>
      </c>
      <c r="E32" s="19" t="s">
        <v>617</v>
      </c>
      <c r="F32" s="19" t="s">
        <v>539</v>
      </c>
      <c r="G32" s="19" t="s">
        <v>630</v>
      </c>
      <c r="H32" s="19"/>
      <c r="I32" s="19"/>
      <c r="J32" s="19" t="s">
        <v>652</v>
      </c>
      <c r="K32" s="19" t="s">
        <v>473</v>
      </c>
      <c r="L32" s="19" t="s">
        <v>38</v>
      </c>
      <c r="M32" s="19">
        <v>9.6</v>
      </c>
      <c r="N32" s="19">
        <v>14</v>
      </c>
      <c r="O32" s="80">
        <v>7303</v>
      </c>
      <c r="P32" s="80">
        <v>7327</v>
      </c>
      <c r="Q32" s="80">
        <f>P32-O32</f>
        <v>24</v>
      </c>
      <c r="R32" s="80"/>
    </row>
    <row r="33" spans="1:18" ht="18.75">
      <c r="A33" s="83"/>
      <c r="B33" s="75">
        <v>1056</v>
      </c>
      <c r="C33" s="19" t="s">
        <v>467</v>
      </c>
      <c r="D33" s="19" t="s">
        <v>539</v>
      </c>
      <c r="E33" s="19" t="s">
        <v>630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38</v>
      </c>
      <c r="M33" s="19">
        <v>9.6</v>
      </c>
      <c r="N33" s="19">
        <v>13</v>
      </c>
      <c r="O33" s="85"/>
      <c r="P33" s="85"/>
      <c r="Q33" s="85"/>
      <c r="R33" s="85"/>
    </row>
    <row r="34" spans="1:18" ht="18.75">
      <c r="A34" s="83"/>
      <c r="B34" s="75">
        <v>1208</v>
      </c>
      <c r="C34" s="19" t="s">
        <v>467</v>
      </c>
      <c r="D34" s="19" t="s">
        <v>539</v>
      </c>
      <c r="E34" s="19" t="s">
        <v>630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38</v>
      </c>
      <c r="M34" s="19">
        <v>9.6</v>
      </c>
      <c r="N34" s="19">
        <v>12</v>
      </c>
      <c r="O34" s="85"/>
      <c r="P34" s="85"/>
      <c r="Q34" s="85"/>
      <c r="R34" s="85"/>
    </row>
    <row r="35" spans="1:18" ht="18.75">
      <c r="A35" s="83"/>
      <c r="B35" s="75">
        <v>1410</v>
      </c>
      <c r="C35" s="19"/>
      <c r="D35" s="19" t="s">
        <v>539</v>
      </c>
      <c r="E35" s="19" t="s">
        <v>634</v>
      </c>
      <c r="F35" s="19" t="s">
        <v>548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38</v>
      </c>
      <c r="M35" s="19">
        <v>9.6</v>
      </c>
      <c r="N35" s="19">
        <v>1</v>
      </c>
      <c r="O35" s="85"/>
      <c r="P35" s="85"/>
      <c r="Q35" s="85"/>
      <c r="R35" s="85"/>
    </row>
    <row r="36" spans="1:18" ht="18.75">
      <c r="A36" s="83"/>
      <c r="B36" s="75">
        <v>1448</v>
      </c>
      <c r="C36" s="19"/>
      <c r="D36" s="19" t="s">
        <v>548</v>
      </c>
      <c r="E36" s="19" t="s">
        <v>651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38</v>
      </c>
      <c r="M36" s="19">
        <v>9.6</v>
      </c>
      <c r="N36" s="19">
        <v>13</v>
      </c>
      <c r="O36" s="85"/>
      <c r="P36" s="85"/>
      <c r="Q36" s="85"/>
      <c r="R36" s="85"/>
    </row>
    <row r="37" spans="1:18" ht="18.75">
      <c r="A37" s="83"/>
      <c r="B37" s="75">
        <v>1555</v>
      </c>
      <c r="C37" s="19"/>
      <c r="D37" s="19" t="s">
        <v>541</v>
      </c>
      <c r="E37" s="19" t="s">
        <v>650</v>
      </c>
      <c r="F37" s="19" t="s">
        <v>539</v>
      </c>
      <c r="G37" s="19" t="s">
        <v>634</v>
      </c>
      <c r="H37" s="19"/>
      <c r="I37" s="19"/>
      <c r="J37" s="19" t="s">
        <v>652</v>
      </c>
      <c r="K37" s="19" t="s">
        <v>473</v>
      </c>
      <c r="L37" s="19" t="s">
        <v>38</v>
      </c>
      <c r="M37" s="19">
        <v>9.6</v>
      </c>
      <c r="N37" s="19">
        <v>11</v>
      </c>
      <c r="O37" s="85"/>
      <c r="P37" s="85"/>
      <c r="Q37" s="85"/>
      <c r="R37" s="85"/>
    </row>
    <row r="38" spans="1:18" ht="18.75">
      <c r="A38" s="83"/>
      <c r="B38" s="75">
        <v>1710</v>
      </c>
      <c r="C38" s="19" t="s">
        <v>467</v>
      </c>
      <c r="D38" s="19" t="s">
        <v>539</v>
      </c>
      <c r="E38" s="19" t="s">
        <v>634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38</v>
      </c>
      <c r="M38" s="19">
        <v>9.6</v>
      </c>
      <c r="N38" s="19">
        <v>12</v>
      </c>
      <c r="O38" s="85"/>
      <c r="P38" s="85"/>
      <c r="Q38" s="85"/>
      <c r="R38" s="85"/>
    </row>
    <row r="39" spans="1:18" ht="18.75">
      <c r="A39" s="83"/>
      <c r="B39" s="75">
        <v>2020</v>
      </c>
      <c r="C39" s="19" t="s">
        <v>467</v>
      </c>
      <c r="D39" s="19" t="s">
        <v>539</v>
      </c>
      <c r="E39" s="19" t="s">
        <v>634</v>
      </c>
      <c r="F39" s="19" t="s">
        <v>548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5"/>
      <c r="P39" s="85"/>
      <c r="Q39" s="85"/>
      <c r="R39" s="85"/>
    </row>
    <row r="40" spans="1:18" ht="18.75">
      <c r="A40" s="83"/>
      <c r="B40" s="75">
        <v>2205</v>
      </c>
      <c r="C40" s="19" t="s">
        <v>467</v>
      </c>
      <c r="D40" s="19" t="s">
        <v>539</v>
      </c>
      <c r="E40" s="19" t="s">
        <v>634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5"/>
      <c r="P40" s="85"/>
      <c r="Q40" s="85"/>
      <c r="R40" s="85"/>
    </row>
    <row r="41" spans="1:18" ht="18.75">
      <c r="A41" s="84"/>
      <c r="B41" s="75">
        <v>2340</v>
      </c>
      <c r="C41" s="19" t="s">
        <v>467</v>
      </c>
      <c r="D41" s="19" t="s">
        <v>539</v>
      </c>
      <c r="E41" s="19" t="s">
        <v>634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9</v>
      </c>
      <c r="O41" s="81"/>
      <c r="P41" s="81"/>
      <c r="Q41" s="81"/>
      <c r="R41" s="81"/>
    </row>
    <row r="42" spans="1:18" ht="18.75">
      <c r="A42" s="82">
        <v>43200</v>
      </c>
      <c r="B42" s="86">
        <v>820</v>
      </c>
      <c r="C42" s="80"/>
      <c r="D42" s="80" t="s">
        <v>539</v>
      </c>
      <c r="E42" s="80" t="s">
        <v>634</v>
      </c>
      <c r="F42" s="80" t="s">
        <v>541</v>
      </c>
      <c r="G42" s="19" t="s">
        <v>635</v>
      </c>
      <c r="H42" s="19"/>
      <c r="I42" s="19"/>
      <c r="J42" s="80" t="s">
        <v>652</v>
      </c>
      <c r="K42" s="80" t="s">
        <v>483</v>
      </c>
      <c r="L42" s="80" t="s">
        <v>484</v>
      </c>
      <c r="M42" s="80">
        <v>9.6</v>
      </c>
      <c r="N42" s="19">
        <v>2</v>
      </c>
      <c r="O42" s="80">
        <v>5951</v>
      </c>
      <c r="P42" s="80">
        <v>6004</v>
      </c>
      <c r="Q42" s="80">
        <f>P42-O42</f>
        <v>53</v>
      </c>
      <c r="R42" s="80"/>
    </row>
    <row r="43" spans="1:18" ht="18.75">
      <c r="A43" s="83"/>
      <c r="B43" s="87"/>
      <c r="C43" s="85"/>
      <c r="D43" s="85"/>
      <c r="E43" s="85"/>
      <c r="F43" s="85"/>
      <c r="G43" s="19" t="s">
        <v>636</v>
      </c>
      <c r="H43" s="19"/>
      <c r="I43" s="19"/>
      <c r="J43" s="85"/>
      <c r="K43" s="85"/>
      <c r="L43" s="85"/>
      <c r="M43" s="85">
        <v>9.6</v>
      </c>
      <c r="N43" s="19">
        <v>2</v>
      </c>
      <c r="O43" s="85"/>
      <c r="P43" s="85"/>
      <c r="Q43" s="85"/>
      <c r="R43" s="85"/>
    </row>
    <row r="44" spans="1:18" ht="18.75">
      <c r="A44" s="83"/>
      <c r="B44" s="88"/>
      <c r="C44" s="81"/>
      <c r="D44" s="81"/>
      <c r="E44" s="81"/>
      <c r="F44" s="81"/>
      <c r="G44" s="19" t="s">
        <v>637</v>
      </c>
      <c r="H44" s="19"/>
      <c r="I44" s="19"/>
      <c r="J44" s="81"/>
      <c r="K44" s="81"/>
      <c r="L44" s="81"/>
      <c r="M44" s="81">
        <v>9.6</v>
      </c>
      <c r="N44" s="19">
        <v>2</v>
      </c>
      <c r="O44" s="85"/>
      <c r="P44" s="85"/>
      <c r="Q44" s="85"/>
      <c r="R44" s="85"/>
    </row>
    <row r="45" spans="1:18" ht="18.75">
      <c r="A45" s="83"/>
      <c r="B45" s="75">
        <v>925</v>
      </c>
      <c r="C45" s="19" t="s">
        <v>663</v>
      </c>
      <c r="D45" s="19" t="s">
        <v>541</v>
      </c>
      <c r="E45" s="19" t="s">
        <v>637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8</v>
      </c>
      <c r="O45" s="85"/>
      <c r="P45" s="85"/>
      <c r="Q45" s="85"/>
      <c r="R45" s="85"/>
    </row>
    <row r="46" spans="1:18" ht="18.75">
      <c r="A46" s="83"/>
      <c r="B46" s="75">
        <v>1105</v>
      </c>
      <c r="C46" s="19" t="s">
        <v>663</v>
      </c>
      <c r="D46" s="19" t="s">
        <v>541</v>
      </c>
      <c r="E46" s="19" t="s">
        <v>637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8</v>
      </c>
      <c r="O46" s="85"/>
      <c r="P46" s="85"/>
      <c r="Q46" s="85"/>
      <c r="R46" s="85"/>
    </row>
    <row r="47" spans="1:18" ht="18.75">
      <c r="A47" s="83"/>
      <c r="B47" s="75">
        <v>1200</v>
      </c>
      <c r="C47" s="19" t="s">
        <v>663</v>
      </c>
      <c r="D47" s="19" t="s">
        <v>541</v>
      </c>
      <c r="E47" s="19" t="s">
        <v>637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4</v>
      </c>
      <c r="O47" s="85"/>
      <c r="P47" s="85"/>
      <c r="Q47" s="85"/>
      <c r="R47" s="85"/>
    </row>
    <row r="48" spans="1:18" ht="18.75">
      <c r="A48" s="83"/>
      <c r="B48" s="75">
        <v>1505</v>
      </c>
      <c r="C48" s="19" t="s">
        <v>663</v>
      </c>
      <c r="D48" s="19" t="s">
        <v>541</v>
      </c>
      <c r="E48" s="19" t="s">
        <v>637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5"/>
      <c r="P48" s="85"/>
      <c r="Q48" s="85"/>
      <c r="R48" s="85"/>
    </row>
    <row r="49" spans="1:18" ht="18.75">
      <c r="A49" s="83"/>
      <c r="B49" s="75">
        <v>1605</v>
      </c>
      <c r="C49" s="19" t="s">
        <v>663</v>
      </c>
      <c r="D49" s="19" t="s">
        <v>541</v>
      </c>
      <c r="E49" s="19" t="s">
        <v>637</v>
      </c>
      <c r="F49" s="19" t="s">
        <v>548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5"/>
      <c r="P49" s="85"/>
      <c r="Q49" s="85"/>
      <c r="R49" s="85"/>
    </row>
    <row r="50" spans="1:18" ht="18.75">
      <c r="A50" s="83"/>
      <c r="B50" s="75">
        <v>1640</v>
      </c>
      <c r="C50" s="80"/>
      <c r="D50" s="19" t="s">
        <v>541</v>
      </c>
      <c r="E50" s="19" t="s">
        <v>635</v>
      </c>
      <c r="F50" s="80" t="s">
        <v>539</v>
      </c>
      <c r="G50" s="80" t="s">
        <v>634</v>
      </c>
      <c r="H50" s="92"/>
      <c r="I50" s="93"/>
      <c r="J50" s="80" t="s">
        <v>652</v>
      </c>
      <c r="K50" s="80" t="s">
        <v>483</v>
      </c>
      <c r="L50" s="80" t="s">
        <v>484</v>
      </c>
      <c r="M50" s="80">
        <v>9.6</v>
      </c>
      <c r="N50" s="19">
        <v>1</v>
      </c>
      <c r="O50" s="85"/>
      <c r="P50" s="85"/>
      <c r="Q50" s="85"/>
      <c r="R50" s="85"/>
    </row>
    <row r="51" spans="1:18" ht="18.75">
      <c r="A51" s="83"/>
      <c r="B51" s="75">
        <v>1650</v>
      </c>
      <c r="C51" s="81"/>
      <c r="D51" s="19" t="s">
        <v>541</v>
      </c>
      <c r="E51" s="19" t="s">
        <v>637</v>
      </c>
      <c r="F51" s="81"/>
      <c r="G51" s="81"/>
      <c r="H51" s="94"/>
      <c r="I51" s="95"/>
      <c r="J51" s="81" t="s">
        <v>652</v>
      </c>
      <c r="K51" s="81" t="s">
        <v>483</v>
      </c>
      <c r="L51" s="81" t="s">
        <v>484</v>
      </c>
      <c r="M51" s="81">
        <v>9.6</v>
      </c>
      <c r="N51" s="19">
        <v>1</v>
      </c>
      <c r="O51" s="85"/>
      <c r="P51" s="85"/>
      <c r="Q51" s="85"/>
      <c r="R51" s="85"/>
    </row>
    <row r="52" spans="1:18" ht="18.75">
      <c r="A52" s="83"/>
      <c r="B52" s="75">
        <v>1715</v>
      </c>
      <c r="C52" s="19" t="s">
        <v>663</v>
      </c>
      <c r="D52" s="19" t="s">
        <v>541</v>
      </c>
      <c r="E52" s="19" t="s">
        <v>637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5</v>
      </c>
      <c r="O52" s="85"/>
      <c r="P52" s="85"/>
      <c r="Q52" s="85"/>
      <c r="R52" s="85"/>
    </row>
    <row r="53" spans="1:18" ht="18.75">
      <c r="A53" s="83"/>
      <c r="B53" s="75">
        <v>2105</v>
      </c>
      <c r="C53" s="19" t="s">
        <v>663</v>
      </c>
      <c r="D53" s="19" t="s">
        <v>541</v>
      </c>
      <c r="E53" s="19" t="s">
        <v>637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8</v>
      </c>
      <c r="O53" s="85"/>
      <c r="P53" s="85"/>
      <c r="Q53" s="85"/>
      <c r="R53" s="85"/>
    </row>
    <row r="54" spans="1:18" ht="18.75">
      <c r="A54" s="83"/>
      <c r="B54" s="75">
        <v>2200</v>
      </c>
      <c r="C54" s="19" t="s">
        <v>663</v>
      </c>
      <c r="D54" s="19" t="s">
        <v>541</v>
      </c>
      <c r="E54" s="19" t="s">
        <v>637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3</v>
      </c>
      <c r="O54" s="85"/>
      <c r="P54" s="85"/>
      <c r="Q54" s="85"/>
      <c r="R54" s="85"/>
    </row>
    <row r="55" spans="1:18" ht="18.75">
      <c r="A55" s="83"/>
      <c r="B55" s="86">
        <v>2300</v>
      </c>
      <c r="C55" s="80"/>
      <c r="D55" s="80" t="s">
        <v>541</v>
      </c>
      <c r="E55" s="19" t="s">
        <v>637</v>
      </c>
      <c r="F55" s="80" t="s">
        <v>548</v>
      </c>
      <c r="G55" s="80" t="s">
        <v>617</v>
      </c>
      <c r="H55" s="92"/>
      <c r="I55" s="93"/>
      <c r="J55" s="80" t="s">
        <v>652</v>
      </c>
      <c r="K55" s="80" t="s">
        <v>483</v>
      </c>
      <c r="L55" s="80" t="s">
        <v>484</v>
      </c>
      <c r="M55" s="80">
        <v>9.6</v>
      </c>
      <c r="N55" s="80">
        <v>6</v>
      </c>
      <c r="O55" s="85"/>
      <c r="P55" s="85"/>
      <c r="Q55" s="85"/>
      <c r="R55" s="85"/>
    </row>
    <row r="56" spans="1:18" ht="18.75">
      <c r="A56" s="83"/>
      <c r="B56" s="87"/>
      <c r="C56" s="85"/>
      <c r="D56" s="85"/>
      <c r="E56" s="19" t="s">
        <v>635</v>
      </c>
      <c r="F56" s="85"/>
      <c r="G56" s="85"/>
      <c r="H56" s="96"/>
      <c r="I56" s="97"/>
      <c r="J56" s="85"/>
      <c r="K56" s="85"/>
      <c r="L56" s="85"/>
      <c r="M56" s="85"/>
      <c r="N56" s="85"/>
      <c r="O56" s="85"/>
      <c r="P56" s="85"/>
      <c r="Q56" s="85"/>
      <c r="R56" s="85"/>
    </row>
    <row r="57" spans="1:18" ht="18.75">
      <c r="A57" s="83"/>
      <c r="B57" s="88"/>
      <c r="C57" s="81"/>
      <c r="D57" s="81"/>
      <c r="E57" s="19" t="s">
        <v>636</v>
      </c>
      <c r="F57" s="81"/>
      <c r="G57" s="81"/>
      <c r="H57" s="94"/>
      <c r="I57" s="95"/>
      <c r="J57" s="81"/>
      <c r="K57" s="81"/>
      <c r="L57" s="81"/>
      <c r="M57" s="81"/>
      <c r="N57" s="81"/>
      <c r="O57" s="85"/>
      <c r="P57" s="85"/>
      <c r="Q57" s="85"/>
      <c r="R57" s="85"/>
    </row>
    <row r="58" spans="1:18" ht="18.75">
      <c r="A58" s="84"/>
      <c r="B58" s="75">
        <v>2359</v>
      </c>
      <c r="C58" s="19" t="s">
        <v>663</v>
      </c>
      <c r="D58" s="19" t="s">
        <v>541</v>
      </c>
      <c r="E58" s="19" t="s">
        <v>637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7</v>
      </c>
      <c r="O58" s="81"/>
      <c r="P58" s="81"/>
      <c r="Q58" s="81"/>
      <c r="R58" s="81"/>
    </row>
    <row r="59" spans="1:18" ht="18.75">
      <c r="A59" s="23"/>
      <c r="B59" s="7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D29:D30"/>
    <mergeCell ref="F29:F30"/>
    <mergeCell ref="G29:G30"/>
    <mergeCell ref="H29:I30"/>
    <mergeCell ref="F6:F7"/>
    <mergeCell ref="G6:G7"/>
    <mergeCell ref="B19:B22"/>
    <mergeCell ref="C19:C22"/>
    <mergeCell ref="A19:A31"/>
    <mergeCell ref="D19:D22"/>
    <mergeCell ref="E19:E22"/>
    <mergeCell ref="F19:F22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2"/>
  <sheetViews>
    <sheetView workbookViewId="0">
      <selection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43201</v>
      </c>
      <c r="B2" s="86">
        <v>828</v>
      </c>
      <c r="C2" s="80"/>
      <c r="D2" s="80" t="s">
        <v>539</v>
      </c>
      <c r="E2" s="80" t="s">
        <v>634</v>
      </c>
      <c r="F2" s="80" t="s">
        <v>541</v>
      </c>
      <c r="G2" s="19" t="s">
        <v>635</v>
      </c>
      <c r="H2" s="19"/>
      <c r="I2" s="19"/>
      <c r="J2" s="80" t="s">
        <v>652</v>
      </c>
      <c r="K2" s="80" t="s">
        <v>39</v>
      </c>
      <c r="L2" s="80" t="s">
        <v>622</v>
      </c>
      <c r="M2" s="80">
        <v>9.6</v>
      </c>
      <c r="N2" s="19">
        <v>2</v>
      </c>
      <c r="O2" s="80">
        <v>8335</v>
      </c>
      <c r="P2" s="80">
        <v>8372</v>
      </c>
      <c r="Q2" s="80">
        <f>P2-O2</f>
        <v>37</v>
      </c>
      <c r="R2" s="80"/>
    </row>
    <row r="3" spans="1:20" ht="18.75">
      <c r="A3" s="83"/>
      <c r="B3" s="87"/>
      <c r="C3" s="85"/>
      <c r="D3" s="85"/>
      <c r="E3" s="85"/>
      <c r="F3" s="85"/>
      <c r="G3" s="19" t="s">
        <v>636</v>
      </c>
      <c r="H3" s="19"/>
      <c r="I3" s="19"/>
      <c r="J3" s="85"/>
      <c r="K3" s="85" t="s">
        <v>39</v>
      </c>
      <c r="L3" s="85" t="s">
        <v>622</v>
      </c>
      <c r="M3" s="85"/>
      <c r="N3" s="19">
        <v>2</v>
      </c>
      <c r="O3" s="85"/>
      <c r="P3" s="85"/>
      <c r="Q3" s="85"/>
      <c r="R3" s="85"/>
    </row>
    <row r="4" spans="1:20" ht="18.75">
      <c r="A4" s="83"/>
      <c r="B4" s="88"/>
      <c r="C4" s="81"/>
      <c r="D4" s="81"/>
      <c r="E4" s="81"/>
      <c r="F4" s="81"/>
      <c r="G4" s="19" t="s">
        <v>637</v>
      </c>
      <c r="H4" s="19"/>
      <c r="I4" s="19"/>
      <c r="J4" s="81"/>
      <c r="K4" s="81" t="s">
        <v>39</v>
      </c>
      <c r="L4" s="81" t="s">
        <v>622</v>
      </c>
      <c r="M4" s="81"/>
      <c r="N4" s="19">
        <v>2</v>
      </c>
      <c r="O4" s="85"/>
      <c r="P4" s="85"/>
      <c r="Q4" s="85"/>
      <c r="R4" s="85"/>
    </row>
    <row r="5" spans="1:20" ht="18.75">
      <c r="A5" s="83"/>
      <c r="B5" s="77">
        <v>945</v>
      </c>
      <c r="C5" s="19" t="s">
        <v>663</v>
      </c>
      <c r="D5" s="19" t="s">
        <v>541</v>
      </c>
      <c r="E5" s="19" t="s">
        <v>637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4</v>
      </c>
      <c r="O5" s="85"/>
      <c r="P5" s="85"/>
      <c r="Q5" s="85"/>
      <c r="R5" s="85"/>
    </row>
    <row r="6" spans="1:20" ht="18.75">
      <c r="A6" s="83"/>
      <c r="B6" s="77">
        <v>1110</v>
      </c>
      <c r="C6" s="19" t="s">
        <v>663</v>
      </c>
      <c r="D6" s="19" t="s">
        <v>541</v>
      </c>
      <c r="E6" s="19" t="s">
        <v>637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10</v>
      </c>
      <c r="O6" s="85"/>
      <c r="P6" s="85"/>
      <c r="Q6" s="85"/>
      <c r="R6" s="85"/>
    </row>
    <row r="7" spans="1:20" ht="18.75">
      <c r="A7" s="83"/>
      <c r="B7" s="77">
        <v>1205</v>
      </c>
      <c r="C7" s="19" t="s">
        <v>663</v>
      </c>
      <c r="D7" s="19" t="s">
        <v>541</v>
      </c>
      <c r="E7" s="19" t="s">
        <v>637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6</v>
      </c>
      <c r="O7" s="85"/>
      <c r="P7" s="85"/>
      <c r="Q7" s="85"/>
      <c r="R7" s="85"/>
    </row>
    <row r="8" spans="1:20" ht="18.75">
      <c r="A8" s="83"/>
      <c r="B8" s="77">
        <v>1510</v>
      </c>
      <c r="C8" s="19" t="s">
        <v>663</v>
      </c>
      <c r="D8" s="19" t="s">
        <v>541</v>
      </c>
      <c r="E8" s="19" t="s">
        <v>637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85"/>
      <c r="P8" s="85"/>
      <c r="Q8" s="85"/>
      <c r="R8" s="85"/>
    </row>
    <row r="9" spans="1:20" ht="18.75">
      <c r="A9" s="83"/>
      <c r="B9" s="77">
        <v>1605</v>
      </c>
      <c r="C9" s="19" t="s">
        <v>663</v>
      </c>
      <c r="D9" s="19" t="s">
        <v>541</v>
      </c>
      <c r="E9" s="19" t="s">
        <v>637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8</v>
      </c>
      <c r="O9" s="85"/>
      <c r="P9" s="85"/>
      <c r="Q9" s="85"/>
      <c r="R9" s="85"/>
    </row>
    <row r="10" spans="1:20" ht="18.75">
      <c r="A10" s="83"/>
      <c r="B10" s="77">
        <v>1715</v>
      </c>
      <c r="C10" s="19" t="s">
        <v>663</v>
      </c>
      <c r="D10" s="19" t="s">
        <v>541</v>
      </c>
      <c r="E10" s="19" t="s">
        <v>637</v>
      </c>
      <c r="F10" s="19" t="s">
        <v>548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8</v>
      </c>
      <c r="O10" s="85"/>
      <c r="P10" s="85"/>
      <c r="Q10" s="85"/>
      <c r="R10" s="85"/>
    </row>
    <row r="11" spans="1:20" ht="18.75">
      <c r="A11" s="83"/>
      <c r="B11" s="77">
        <v>2120</v>
      </c>
      <c r="C11" s="19" t="s">
        <v>663</v>
      </c>
      <c r="D11" s="19" t="s">
        <v>541</v>
      </c>
      <c r="E11" s="19" t="s">
        <v>637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85"/>
      <c r="P11" s="85"/>
      <c r="Q11" s="85"/>
      <c r="R11" s="85"/>
    </row>
    <row r="12" spans="1:20" ht="18.75">
      <c r="A12" s="83"/>
      <c r="B12" s="77">
        <v>2205</v>
      </c>
      <c r="C12" s="19" t="s">
        <v>663</v>
      </c>
      <c r="D12" s="19" t="s">
        <v>541</v>
      </c>
      <c r="E12" s="19" t="s">
        <v>637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5</v>
      </c>
      <c r="O12" s="85"/>
      <c r="P12" s="85"/>
      <c r="Q12" s="85"/>
      <c r="R12" s="85"/>
    </row>
    <row r="13" spans="1:20" ht="18.75">
      <c r="A13" s="83"/>
      <c r="B13" s="77">
        <v>2250</v>
      </c>
      <c r="C13" s="19"/>
      <c r="D13" s="80" t="s">
        <v>541</v>
      </c>
      <c r="E13" s="19" t="s">
        <v>637</v>
      </c>
      <c r="F13" s="80" t="s">
        <v>548</v>
      </c>
      <c r="G13" s="80" t="s">
        <v>617</v>
      </c>
      <c r="H13" s="19"/>
      <c r="I13" s="19"/>
      <c r="J13" s="80" t="s">
        <v>652</v>
      </c>
      <c r="K13" s="80" t="s">
        <v>39</v>
      </c>
      <c r="L13" s="80" t="s">
        <v>622</v>
      </c>
      <c r="M13" s="80">
        <v>9.6</v>
      </c>
      <c r="N13" s="19">
        <v>5</v>
      </c>
      <c r="O13" s="85"/>
      <c r="P13" s="85"/>
      <c r="Q13" s="85"/>
      <c r="R13" s="85"/>
    </row>
    <row r="14" spans="1:20" ht="18.75">
      <c r="A14" s="83"/>
      <c r="B14" s="77">
        <v>2300</v>
      </c>
      <c r="C14" s="19"/>
      <c r="D14" s="85"/>
      <c r="E14" s="19" t="s">
        <v>636</v>
      </c>
      <c r="F14" s="85"/>
      <c r="G14" s="85" t="s">
        <v>617</v>
      </c>
      <c r="H14" s="19"/>
      <c r="I14" s="19"/>
      <c r="J14" s="85"/>
      <c r="K14" s="85" t="s">
        <v>39</v>
      </c>
      <c r="L14" s="85" t="s">
        <v>622</v>
      </c>
      <c r="M14" s="85">
        <v>9.6</v>
      </c>
      <c r="N14" s="19">
        <v>1</v>
      </c>
      <c r="O14" s="85"/>
      <c r="P14" s="85"/>
      <c r="Q14" s="85"/>
      <c r="R14" s="85"/>
    </row>
    <row r="15" spans="1:20" ht="18.75">
      <c r="A15" s="83"/>
      <c r="B15" s="77">
        <v>2305</v>
      </c>
      <c r="C15" s="19"/>
      <c r="D15" s="81"/>
      <c r="E15" s="19" t="s">
        <v>635</v>
      </c>
      <c r="F15" s="81"/>
      <c r="G15" s="81" t="s">
        <v>617</v>
      </c>
      <c r="H15" s="19"/>
      <c r="I15" s="19"/>
      <c r="J15" s="81"/>
      <c r="K15" s="81" t="s">
        <v>39</v>
      </c>
      <c r="L15" s="81" t="s">
        <v>622</v>
      </c>
      <c r="M15" s="81">
        <v>9.6</v>
      </c>
      <c r="N15" s="19">
        <v>4</v>
      </c>
      <c r="O15" s="85"/>
      <c r="P15" s="85"/>
      <c r="Q15" s="85"/>
      <c r="R15" s="85"/>
    </row>
    <row r="16" spans="1:20" ht="18.75">
      <c r="A16" s="84"/>
      <c r="B16" s="77">
        <v>22</v>
      </c>
      <c r="C16" s="19" t="s">
        <v>663</v>
      </c>
      <c r="D16" s="19" t="s">
        <v>541</v>
      </c>
      <c r="E16" s="19" t="s">
        <v>637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39</v>
      </c>
      <c r="L16" s="19" t="s">
        <v>622</v>
      </c>
      <c r="M16" s="19">
        <v>9.6</v>
      </c>
      <c r="O16" s="81"/>
      <c r="P16" s="81"/>
      <c r="Q16" s="81"/>
      <c r="R16" s="81"/>
    </row>
    <row r="17" spans="1:18" ht="18.75">
      <c r="A17" s="82">
        <v>43201</v>
      </c>
      <c r="B17" s="77">
        <v>830</v>
      </c>
      <c r="C17" s="19"/>
      <c r="D17" s="19" t="s">
        <v>539</v>
      </c>
      <c r="E17" s="19" t="s">
        <v>634</v>
      </c>
      <c r="F17" s="19" t="s">
        <v>541</v>
      </c>
      <c r="G17" s="19" t="s">
        <v>650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0">
        <v>8317</v>
      </c>
      <c r="P17" s="80">
        <v>8408</v>
      </c>
      <c r="Q17" s="80">
        <f>P17-O17</f>
        <v>91</v>
      </c>
      <c r="R17" s="80"/>
    </row>
    <row r="18" spans="1:18" ht="18.75">
      <c r="A18" s="83"/>
      <c r="B18" s="77">
        <v>1010</v>
      </c>
      <c r="C18" s="19"/>
      <c r="D18" s="19" t="s">
        <v>539</v>
      </c>
      <c r="E18" s="19" t="s">
        <v>634</v>
      </c>
      <c r="F18" s="19" t="s">
        <v>541</v>
      </c>
      <c r="G18" s="19" t="s">
        <v>650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 t="s">
        <v>738</v>
      </c>
      <c r="O18" s="85"/>
      <c r="P18" s="85"/>
      <c r="Q18" s="85"/>
      <c r="R18" s="85"/>
    </row>
    <row r="19" spans="1:18" ht="18.75">
      <c r="A19" s="83"/>
      <c r="B19" s="77">
        <v>1400</v>
      </c>
      <c r="C19" s="19"/>
      <c r="D19" s="19" t="s">
        <v>539</v>
      </c>
      <c r="E19" s="19" t="s">
        <v>634</v>
      </c>
      <c r="F19" s="19" t="s">
        <v>541</v>
      </c>
      <c r="G19" s="19" t="s">
        <v>650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85"/>
      <c r="P19" s="85"/>
      <c r="Q19" s="85"/>
      <c r="R19" s="85"/>
    </row>
    <row r="20" spans="1:18" ht="18.75">
      <c r="A20" s="83"/>
      <c r="B20" s="77">
        <v>1450</v>
      </c>
      <c r="C20" s="19"/>
      <c r="D20" s="19" t="s">
        <v>548</v>
      </c>
      <c r="E20" s="19" t="s">
        <v>617</v>
      </c>
      <c r="F20" s="19" t="s">
        <v>539</v>
      </c>
      <c r="G20" s="19" t="s">
        <v>634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7</v>
      </c>
      <c r="O20" s="85"/>
      <c r="P20" s="85"/>
      <c r="Q20" s="85"/>
      <c r="R20" s="85"/>
    </row>
    <row r="21" spans="1:18" ht="18.75">
      <c r="A21" s="83"/>
      <c r="B21" s="77">
        <v>1400</v>
      </c>
      <c r="C21" s="19"/>
      <c r="D21" s="19" t="s">
        <v>539</v>
      </c>
      <c r="E21" s="19" t="s">
        <v>634</v>
      </c>
      <c r="F21" s="19" t="s">
        <v>541</v>
      </c>
      <c r="G21" s="19" t="s">
        <v>650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4</v>
      </c>
      <c r="O21" s="85"/>
      <c r="P21" s="85"/>
      <c r="Q21" s="85"/>
      <c r="R21" s="85"/>
    </row>
    <row r="22" spans="1:18" ht="18.75">
      <c r="A22" s="83"/>
      <c r="B22" s="77">
        <v>1540</v>
      </c>
      <c r="C22" s="19"/>
      <c r="D22" s="19" t="s">
        <v>541</v>
      </c>
      <c r="E22" s="19" t="s">
        <v>650</v>
      </c>
      <c r="F22" s="19" t="s">
        <v>539</v>
      </c>
      <c r="G22" s="19" t="s">
        <v>634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6</v>
      </c>
      <c r="O22" s="85"/>
      <c r="P22" s="85"/>
      <c r="Q22" s="85"/>
      <c r="R22" s="85"/>
    </row>
    <row r="23" spans="1:18" ht="18.75">
      <c r="A23" s="83"/>
      <c r="B23" s="77">
        <v>2001</v>
      </c>
      <c r="C23" s="19" t="s">
        <v>460</v>
      </c>
      <c r="D23" s="19" t="s">
        <v>454</v>
      </c>
      <c r="E23" s="19" t="s">
        <v>618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14</v>
      </c>
      <c r="O23" s="85"/>
      <c r="P23" s="85"/>
      <c r="Q23" s="85"/>
      <c r="R23" s="85"/>
    </row>
    <row r="24" spans="1:18" ht="18.75">
      <c r="A24" s="83"/>
      <c r="B24" s="77">
        <v>2125</v>
      </c>
      <c r="C24" s="19" t="s">
        <v>460</v>
      </c>
      <c r="D24" s="19" t="s">
        <v>454</v>
      </c>
      <c r="E24" s="19" t="s">
        <v>618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14</v>
      </c>
      <c r="O24" s="85"/>
      <c r="P24" s="85"/>
      <c r="Q24" s="85"/>
      <c r="R24" s="85"/>
    </row>
    <row r="25" spans="1:18" ht="18.75">
      <c r="A25" s="83"/>
      <c r="B25" s="77">
        <v>2248</v>
      </c>
      <c r="C25" s="19" t="s">
        <v>460</v>
      </c>
      <c r="D25" s="19" t="s">
        <v>454</v>
      </c>
      <c r="E25" s="19" t="s">
        <v>618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14</v>
      </c>
      <c r="O25" s="85"/>
      <c r="P25" s="85"/>
      <c r="Q25" s="85"/>
      <c r="R25" s="85"/>
    </row>
    <row r="26" spans="1:18" ht="18.75">
      <c r="A26" s="84"/>
      <c r="B26" s="77">
        <v>2358</v>
      </c>
      <c r="C26" s="19" t="s">
        <v>460</v>
      </c>
      <c r="D26" s="19" t="s">
        <v>454</v>
      </c>
      <c r="E26" s="19" t="s">
        <v>618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13</v>
      </c>
      <c r="O26" s="81"/>
      <c r="P26" s="81"/>
      <c r="Q26" s="81"/>
      <c r="R26" s="81"/>
    </row>
    <row r="27" spans="1:18" ht="18.75">
      <c r="A27" s="82">
        <v>43201</v>
      </c>
      <c r="B27" s="77">
        <v>820</v>
      </c>
      <c r="C27" s="19"/>
      <c r="D27" s="19" t="s">
        <v>548</v>
      </c>
      <c r="E27" s="19" t="s">
        <v>617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 t="s">
        <v>468</v>
      </c>
      <c r="O27" s="80">
        <v>6023</v>
      </c>
      <c r="P27" s="80">
        <v>6185</v>
      </c>
      <c r="Q27" s="80">
        <f>P27-O27</f>
        <v>162</v>
      </c>
      <c r="R27" s="80"/>
    </row>
    <row r="28" spans="1:18" ht="18.75">
      <c r="A28" s="83"/>
      <c r="B28" s="77">
        <v>1042</v>
      </c>
      <c r="C28" s="19" t="s">
        <v>460</v>
      </c>
      <c r="D28" s="19" t="s">
        <v>454</v>
      </c>
      <c r="E28" s="19" t="s">
        <v>618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13</v>
      </c>
      <c r="O28" s="85"/>
      <c r="P28" s="85"/>
      <c r="Q28" s="85"/>
      <c r="R28" s="85"/>
    </row>
    <row r="29" spans="1:18" ht="18.75">
      <c r="A29" s="83"/>
      <c r="B29" s="77">
        <v>1203</v>
      </c>
      <c r="C29" s="19" t="s">
        <v>460</v>
      </c>
      <c r="D29" s="19" t="s">
        <v>454</v>
      </c>
      <c r="E29" s="19" t="s">
        <v>618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14</v>
      </c>
      <c r="O29" s="85"/>
      <c r="P29" s="85"/>
      <c r="Q29" s="85"/>
      <c r="R29" s="85"/>
    </row>
    <row r="30" spans="1:18" ht="18.75">
      <c r="A30" s="83"/>
      <c r="B30" s="77">
        <v>1340</v>
      </c>
      <c r="C30" s="19"/>
      <c r="D30" s="19" t="s">
        <v>539</v>
      </c>
      <c r="E30" s="19" t="s">
        <v>715</v>
      </c>
      <c r="F30" s="19" t="s">
        <v>454</v>
      </c>
      <c r="G30" s="19" t="s">
        <v>618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 t="s">
        <v>468</v>
      </c>
      <c r="O30" s="85"/>
      <c r="P30" s="85"/>
      <c r="Q30" s="85"/>
      <c r="R30" s="85"/>
    </row>
    <row r="31" spans="1:18" ht="18.75">
      <c r="A31" s="83"/>
      <c r="B31" s="77">
        <v>1435</v>
      </c>
      <c r="C31" s="19" t="s">
        <v>460</v>
      </c>
      <c r="D31" s="19" t="s">
        <v>454</v>
      </c>
      <c r="E31" s="19" t="s">
        <v>618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14</v>
      </c>
      <c r="O31" s="85"/>
      <c r="P31" s="85"/>
      <c r="Q31" s="85"/>
      <c r="R31" s="85"/>
    </row>
    <row r="32" spans="1:18" ht="18.75">
      <c r="A32" s="83"/>
      <c r="B32" s="77">
        <v>1539</v>
      </c>
      <c r="C32" s="19" t="s">
        <v>460</v>
      </c>
      <c r="D32" s="19" t="s">
        <v>454</v>
      </c>
      <c r="E32" s="19" t="s">
        <v>618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14</v>
      </c>
      <c r="O32" s="85"/>
      <c r="P32" s="85"/>
      <c r="Q32" s="85"/>
      <c r="R32" s="85"/>
    </row>
    <row r="33" spans="1:18" ht="18.75">
      <c r="A33" s="83"/>
      <c r="B33" s="86">
        <v>1658</v>
      </c>
      <c r="C33" s="19" t="s">
        <v>460</v>
      </c>
      <c r="D33" s="80" t="s">
        <v>454</v>
      </c>
      <c r="E33" s="80" t="s">
        <v>618</v>
      </c>
      <c r="F33" s="19" t="s">
        <v>548</v>
      </c>
      <c r="G33" s="19" t="s">
        <v>617</v>
      </c>
      <c r="H33" s="19"/>
      <c r="I33" s="19"/>
      <c r="J33" s="80" t="s">
        <v>652</v>
      </c>
      <c r="K33" s="80" t="s">
        <v>465</v>
      </c>
      <c r="L33" s="80" t="s">
        <v>466</v>
      </c>
      <c r="M33" s="80">
        <v>9.6</v>
      </c>
      <c r="N33" s="80">
        <v>14</v>
      </c>
      <c r="O33" s="85"/>
      <c r="P33" s="85"/>
      <c r="Q33" s="85"/>
      <c r="R33" s="85"/>
    </row>
    <row r="34" spans="1:18" ht="18.75">
      <c r="A34" s="83"/>
      <c r="B34" s="88"/>
      <c r="C34" s="19"/>
      <c r="D34" s="81"/>
      <c r="E34" s="81"/>
      <c r="F34" s="19" t="s">
        <v>539</v>
      </c>
      <c r="G34" s="19" t="s">
        <v>634</v>
      </c>
      <c r="H34" s="19"/>
      <c r="I34" s="19"/>
      <c r="J34" s="81"/>
      <c r="K34" s="81" t="s">
        <v>465</v>
      </c>
      <c r="L34" s="81" t="s">
        <v>466</v>
      </c>
      <c r="M34" s="81">
        <v>9.6</v>
      </c>
      <c r="N34" s="81"/>
      <c r="O34" s="85"/>
      <c r="P34" s="85"/>
      <c r="Q34" s="85"/>
      <c r="R34" s="85"/>
    </row>
    <row r="35" spans="1:18" ht="18.75">
      <c r="A35" s="83"/>
      <c r="B35" s="77">
        <v>2010</v>
      </c>
      <c r="C35" s="19" t="s">
        <v>461</v>
      </c>
      <c r="D35" s="80" t="s">
        <v>454</v>
      </c>
      <c r="E35" s="19" t="s">
        <v>620</v>
      </c>
      <c r="F35" s="80" t="s">
        <v>548</v>
      </c>
      <c r="G35" s="80" t="s">
        <v>617</v>
      </c>
      <c r="H35" s="19"/>
      <c r="I35" s="19"/>
      <c r="J35" s="80" t="s">
        <v>652</v>
      </c>
      <c r="K35" s="80" t="s">
        <v>465</v>
      </c>
      <c r="L35" s="80" t="s">
        <v>466</v>
      </c>
      <c r="M35" s="80">
        <v>9.6</v>
      </c>
      <c r="N35" s="19">
        <v>1</v>
      </c>
      <c r="O35" s="85"/>
      <c r="P35" s="85"/>
      <c r="Q35" s="85"/>
      <c r="R35" s="85"/>
    </row>
    <row r="36" spans="1:18" ht="18.75">
      <c r="A36" s="83"/>
      <c r="B36" s="77">
        <v>2039</v>
      </c>
      <c r="C36" s="19" t="s">
        <v>460</v>
      </c>
      <c r="D36" s="81"/>
      <c r="E36" s="19" t="s">
        <v>618</v>
      </c>
      <c r="F36" s="81"/>
      <c r="G36" s="81"/>
      <c r="H36" s="19"/>
      <c r="I36" s="19"/>
      <c r="J36" s="81"/>
      <c r="K36" s="81" t="s">
        <v>465</v>
      </c>
      <c r="L36" s="81" t="s">
        <v>466</v>
      </c>
      <c r="M36" s="81">
        <v>9.6</v>
      </c>
      <c r="N36" s="19">
        <v>13</v>
      </c>
      <c r="O36" s="85"/>
      <c r="P36" s="85"/>
      <c r="Q36" s="85"/>
      <c r="R36" s="85"/>
    </row>
    <row r="37" spans="1:18" ht="18.75">
      <c r="A37" s="83"/>
      <c r="B37" s="77">
        <v>2205</v>
      </c>
      <c r="C37" s="19" t="s">
        <v>460</v>
      </c>
      <c r="D37" s="19" t="s">
        <v>454</v>
      </c>
      <c r="E37" s="19" t="s">
        <v>618</v>
      </c>
      <c r="F37" s="19" t="s">
        <v>548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466</v>
      </c>
      <c r="M37" s="19">
        <v>9.6</v>
      </c>
      <c r="N37" s="19">
        <v>14</v>
      </c>
      <c r="O37" s="85"/>
      <c r="P37" s="85"/>
      <c r="Q37" s="85"/>
      <c r="R37" s="85"/>
    </row>
    <row r="38" spans="1:18" ht="18.75">
      <c r="A38" s="84"/>
      <c r="B38" s="77">
        <v>2325</v>
      </c>
      <c r="C38" s="19" t="s">
        <v>460</v>
      </c>
      <c r="D38" s="19" t="s">
        <v>454</v>
      </c>
      <c r="E38" s="19" t="s">
        <v>618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466</v>
      </c>
      <c r="M38" s="19">
        <v>9.6</v>
      </c>
      <c r="N38" s="19">
        <v>14</v>
      </c>
      <c r="O38" s="81"/>
      <c r="P38" s="81"/>
      <c r="Q38" s="81"/>
      <c r="R38" s="81"/>
    </row>
    <row r="39" spans="1:18" ht="18.75">
      <c r="A39" s="82">
        <v>43201</v>
      </c>
      <c r="B39" s="77">
        <v>845</v>
      </c>
      <c r="C39" s="19"/>
      <c r="D39" s="19" t="s">
        <v>548</v>
      </c>
      <c r="E39" s="19" t="s">
        <v>617</v>
      </c>
      <c r="F39" s="19" t="s">
        <v>539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0">
        <v>7327</v>
      </c>
      <c r="P39" s="80">
        <v>7349</v>
      </c>
      <c r="Q39" s="80">
        <f>P39-O39</f>
        <v>22</v>
      </c>
      <c r="R39" s="80"/>
    </row>
    <row r="40" spans="1:18" ht="18.75">
      <c r="A40" s="83"/>
      <c r="B40" s="77">
        <v>1110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5"/>
      <c r="P40" s="85"/>
      <c r="Q40" s="85"/>
      <c r="R40" s="85"/>
    </row>
    <row r="41" spans="1:18" ht="18.75">
      <c r="A41" s="83"/>
      <c r="B41" s="77">
        <v>1502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85"/>
      <c r="P41" s="85"/>
      <c r="Q41" s="85"/>
      <c r="R41" s="85"/>
    </row>
    <row r="42" spans="1:18" ht="18.75">
      <c r="A42" s="83"/>
      <c r="B42" s="77">
        <v>1606</v>
      </c>
      <c r="C42" s="19" t="s">
        <v>467</v>
      </c>
      <c r="D42" s="19" t="s">
        <v>539</v>
      </c>
      <c r="E42" s="19" t="s">
        <v>630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85"/>
      <c r="P42" s="85"/>
      <c r="Q42" s="85"/>
      <c r="R42" s="85"/>
    </row>
    <row r="43" spans="1:18" ht="18.75">
      <c r="A43" s="83"/>
      <c r="B43" s="77">
        <v>1722</v>
      </c>
      <c r="C43" s="19" t="s">
        <v>467</v>
      </c>
      <c r="D43" s="19" t="s">
        <v>539</v>
      </c>
      <c r="E43" s="19" t="s">
        <v>630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12</v>
      </c>
      <c r="O43" s="85"/>
      <c r="P43" s="85"/>
      <c r="Q43" s="85"/>
      <c r="R43" s="85"/>
    </row>
    <row r="44" spans="1:18" ht="18.75">
      <c r="A44" s="83"/>
      <c r="B44" s="77">
        <v>1922</v>
      </c>
      <c r="C44" s="19" t="s">
        <v>467</v>
      </c>
      <c r="D44" s="19" t="s">
        <v>539</v>
      </c>
      <c r="E44" s="19" t="s">
        <v>630</v>
      </c>
      <c r="F44" s="19" t="s">
        <v>548</v>
      </c>
      <c r="G44" s="19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19">
        <v>14</v>
      </c>
      <c r="O44" s="85"/>
      <c r="P44" s="85"/>
      <c r="Q44" s="85"/>
      <c r="R44" s="85"/>
    </row>
    <row r="45" spans="1:18" ht="18.75">
      <c r="A45" s="83"/>
      <c r="B45" s="77">
        <v>2110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19">
        <v>13</v>
      </c>
      <c r="O45" s="85"/>
      <c r="P45" s="85"/>
      <c r="Q45" s="85"/>
      <c r="R45" s="85"/>
    </row>
    <row r="46" spans="1:18" ht="18.75">
      <c r="A46" s="83"/>
      <c r="B46" s="77">
        <v>2245</v>
      </c>
      <c r="C46" s="19"/>
      <c r="D46" s="80" t="s">
        <v>539</v>
      </c>
      <c r="E46" s="19" t="s">
        <v>630</v>
      </c>
      <c r="F46" s="80" t="s">
        <v>548</v>
      </c>
      <c r="G46" s="80" t="s">
        <v>617</v>
      </c>
      <c r="H46" s="19"/>
      <c r="I46" s="19"/>
      <c r="J46" s="80" t="s">
        <v>652</v>
      </c>
      <c r="K46" s="80" t="s">
        <v>473</v>
      </c>
      <c r="L46" s="80" t="s">
        <v>544</v>
      </c>
      <c r="M46" s="80">
        <v>9.6</v>
      </c>
      <c r="N46" s="19">
        <v>6</v>
      </c>
      <c r="O46" s="85"/>
      <c r="P46" s="85"/>
      <c r="Q46" s="85"/>
      <c r="R46" s="85"/>
    </row>
    <row r="47" spans="1:18" ht="18.75">
      <c r="A47" s="84"/>
      <c r="B47" s="77">
        <v>2300</v>
      </c>
      <c r="C47" s="19"/>
      <c r="D47" s="81"/>
      <c r="E47" s="19" t="s">
        <v>641</v>
      </c>
      <c r="F47" s="81"/>
      <c r="G47" s="81"/>
      <c r="H47" s="19"/>
      <c r="I47" s="19"/>
      <c r="J47" s="81"/>
      <c r="K47" s="81" t="s">
        <v>473</v>
      </c>
      <c r="L47" s="81" t="s">
        <v>38</v>
      </c>
      <c r="M47" s="81">
        <v>9.6</v>
      </c>
      <c r="N47" s="19">
        <v>3</v>
      </c>
      <c r="O47" s="81"/>
      <c r="P47" s="81"/>
      <c r="Q47" s="81"/>
      <c r="R47" s="81"/>
    </row>
    <row r="48" spans="1:18" ht="18.75">
      <c r="A48" s="82">
        <v>43201</v>
      </c>
      <c r="B48" s="86">
        <v>825</v>
      </c>
      <c r="C48" s="80"/>
      <c r="D48" s="80" t="s">
        <v>539</v>
      </c>
      <c r="E48" s="80" t="s">
        <v>634</v>
      </c>
      <c r="F48" s="80" t="s">
        <v>548</v>
      </c>
      <c r="G48" s="19" t="s">
        <v>657</v>
      </c>
      <c r="H48" s="19"/>
      <c r="I48" s="19"/>
      <c r="J48" s="80" t="s">
        <v>652</v>
      </c>
      <c r="K48" s="80" t="s">
        <v>483</v>
      </c>
      <c r="L48" s="80" t="s">
        <v>484</v>
      </c>
      <c r="M48" s="80">
        <v>9.6</v>
      </c>
      <c r="N48" s="80">
        <v>14</v>
      </c>
      <c r="O48" s="80">
        <v>6004</v>
      </c>
      <c r="P48" s="80">
        <v>6063</v>
      </c>
      <c r="Q48" s="80">
        <f>P48-O48</f>
        <v>59</v>
      </c>
      <c r="R48" s="80"/>
    </row>
    <row r="49" spans="1:18" ht="18.75">
      <c r="A49" s="83"/>
      <c r="B49" s="87"/>
      <c r="C49" s="85"/>
      <c r="D49" s="85"/>
      <c r="E49" s="85"/>
      <c r="F49" s="85"/>
      <c r="G49" s="19" t="s">
        <v>627</v>
      </c>
      <c r="H49" s="19"/>
      <c r="I49" s="19"/>
      <c r="J49" s="85"/>
      <c r="K49" s="85" t="s">
        <v>483</v>
      </c>
      <c r="L49" s="85" t="s">
        <v>484</v>
      </c>
      <c r="M49" s="85">
        <v>9.6</v>
      </c>
      <c r="N49" s="85"/>
      <c r="O49" s="85"/>
      <c r="P49" s="85"/>
      <c r="Q49" s="85"/>
      <c r="R49" s="85"/>
    </row>
    <row r="50" spans="1:18" ht="18.75">
      <c r="A50" s="83"/>
      <c r="B50" s="87"/>
      <c r="C50" s="85"/>
      <c r="D50" s="85"/>
      <c r="E50" s="85"/>
      <c r="F50" s="85"/>
      <c r="G50" s="19" t="s">
        <v>629</v>
      </c>
      <c r="H50" s="19"/>
      <c r="I50" s="19"/>
      <c r="J50" s="85"/>
      <c r="K50" s="85" t="s">
        <v>483</v>
      </c>
      <c r="L50" s="85" t="s">
        <v>484</v>
      </c>
      <c r="M50" s="85">
        <v>9.6</v>
      </c>
      <c r="N50" s="85"/>
      <c r="O50" s="85"/>
      <c r="P50" s="85"/>
      <c r="Q50" s="85"/>
      <c r="R50" s="85"/>
    </row>
    <row r="51" spans="1:18" ht="18.75">
      <c r="A51" s="83"/>
      <c r="B51" s="88"/>
      <c r="C51" s="81"/>
      <c r="D51" s="81"/>
      <c r="E51" s="81"/>
      <c r="F51" s="81"/>
      <c r="G51" s="19" t="s">
        <v>745</v>
      </c>
      <c r="H51" s="19"/>
      <c r="I51" s="19"/>
      <c r="J51" s="81"/>
      <c r="K51" s="81" t="s">
        <v>483</v>
      </c>
      <c r="L51" s="81" t="s">
        <v>484</v>
      </c>
      <c r="M51" s="81">
        <v>9.6</v>
      </c>
      <c r="N51" s="81"/>
      <c r="O51" s="85"/>
      <c r="P51" s="85"/>
      <c r="Q51" s="85"/>
      <c r="R51" s="85"/>
    </row>
    <row r="52" spans="1:18" ht="18.75">
      <c r="A52" s="83"/>
      <c r="B52" s="77">
        <v>1150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85"/>
      <c r="P52" s="85"/>
      <c r="Q52" s="85"/>
      <c r="R52" s="85"/>
    </row>
    <row r="53" spans="1:18" ht="18.75">
      <c r="A53" s="83"/>
      <c r="B53" s="77">
        <v>1510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5"/>
      <c r="P53" s="85"/>
      <c r="Q53" s="85"/>
      <c r="R53" s="85"/>
    </row>
    <row r="54" spans="1:18" ht="18.75">
      <c r="A54" s="83"/>
      <c r="B54" s="77">
        <v>1632</v>
      </c>
      <c r="C54" s="19" t="s">
        <v>467</v>
      </c>
      <c r="D54" s="19" t="s">
        <v>539</v>
      </c>
      <c r="E54" s="19" t="s">
        <v>630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85"/>
      <c r="P54" s="85"/>
      <c r="Q54" s="85"/>
      <c r="R54" s="85"/>
    </row>
    <row r="55" spans="1:18" ht="18.75">
      <c r="A55" s="83"/>
      <c r="B55" s="77">
        <v>1728</v>
      </c>
      <c r="C55" s="19" t="s">
        <v>460</v>
      </c>
      <c r="D55" s="19" t="s">
        <v>454</v>
      </c>
      <c r="E55" s="19" t="s">
        <v>618</v>
      </c>
      <c r="F55" s="19" t="s">
        <v>548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5"/>
      <c r="P55" s="85"/>
      <c r="Q55" s="85"/>
      <c r="R55" s="85"/>
    </row>
    <row r="56" spans="1:18" ht="18.75">
      <c r="A56" s="83"/>
      <c r="B56" s="77">
        <v>2028</v>
      </c>
      <c r="C56" s="19" t="s">
        <v>467</v>
      </c>
      <c r="D56" s="19" t="s">
        <v>539</v>
      </c>
      <c r="E56" s="19" t="s">
        <v>630</v>
      </c>
      <c r="F56" s="19" t="s">
        <v>548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85"/>
      <c r="P56" s="85"/>
      <c r="Q56" s="85"/>
      <c r="R56" s="85"/>
    </row>
    <row r="57" spans="1:18" ht="18.75">
      <c r="A57" s="83"/>
      <c r="B57" s="77">
        <v>2206</v>
      </c>
      <c r="C57" s="19" t="s">
        <v>467</v>
      </c>
      <c r="D57" s="19" t="s">
        <v>539</v>
      </c>
      <c r="E57" s="19" t="s">
        <v>630</v>
      </c>
      <c r="F57" s="19" t="s">
        <v>548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85"/>
      <c r="P57" s="85"/>
      <c r="Q57" s="85"/>
      <c r="R57" s="85"/>
    </row>
    <row r="58" spans="1:18" ht="18.75">
      <c r="A58" s="84"/>
      <c r="B58" s="77">
        <v>2357</v>
      </c>
      <c r="C58" s="19" t="s">
        <v>467</v>
      </c>
      <c r="D58" s="19" t="s">
        <v>539</v>
      </c>
      <c r="E58" s="19" t="s">
        <v>630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13</v>
      </c>
      <c r="O58" s="81"/>
      <c r="P58" s="81"/>
      <c r="Q58" s="81"/>
      <c r="R58" s="81"/>
    </row>
    <row r="59" spans="1:18" ht="18.75">
      <c r="A59" s="23"/>
      <c r="B59" s="7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9664-94FC-4910-99C0-FBC1536F347E}">
  <dimension ref="A1:T55"/>
  <sheetViews>
    <sheetView tabSelected="1" topLeftCell="A46" workbookViewId="0">
      <selection activeCell="E59" sqref="E59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43202</v>
      </c>
      <c r="B2" s="86">
        <v>830</v>
      </c>
      <c r="C2" s="80"/>
      <c r="D2" s="80" t="s">
        <v>30</v>
      </c>
      <c r="E2" s="80" t="s">
        <v>634</v>
      </c>
      <c r="F2" s="80" t="s">
        <v>36</v>
      </c>
      <c r="G2" s="19" t="s">
        <v>627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0">
        <v>8372</v>
      </c>
      <c r="P2" s="80">
        <v>8415</v>
      </c>
      <c r="Q2" s="80">
        <f>P2-O2</f>
        <v>43</v>
      </c>
      <c r="R2" s="80"/>
    </row>
    <row r="3" spans="1:20" ht="18.75">
      <c r="A3" s="83"/>
      <c r="B3" s="87"/>
      <c r="C3" s="85"/>
      <c r="D3" s="85"/>
      <c r="E3" s="85"/>
      <c r="F3" s="85"/>
      <c r="G3" s="19" t="s">
        <v>697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</v>
      </c>
      <c r="O3" s="85"/>
      <c r="P3" s="85"/>
      <c r="Q3" s="85"/>
      <c r="R3" s="85"/>
    </row>
    <row r="4" spans="1:20" ht="18.75">
      <c r="A4" s="83"/>
      <c r="B4" s="88"/>
      <c r="C4" s="81"/>
      <c r="D4" s="81"/>
      <c r="E4" s="81"/>
      <c r="F4" s="81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6</v>
      </c>
      <c r="O4" s="85"/>
      <c r="P4" s="85"/>
      <c r="Q4" s="85"/>
      <c r="R4" s="85"/>
    </row>
    <row r="5" spans="1:20" ht="18.75">
      <c r="A5" s="83"/>
      <c r="B5" s="79">
        <v>1156</v>
      </c>
      <c r="C5" s="19" t="s">
        <v>467</v>
      </c>
      <c r="D5" s="19" t="s">
        <v>30</v>
      </c>
      <c r="E5" s="19" t="s">
        <v>630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85"/>
      <c r="P5" s="85"/>
      <c r="Q5" s="85"/>
      <c r="R5" s="85"/>
    </row>
    <row r="6" spans="1:20" ht="18.75">
      <c r="A6" s="83"/>
      <c r="B6" s="79">
        <v>1502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5"/>
      <c r="P6" s="85"/>
      <c r="Q6" s="85"/>
      <c r="R6" s="85"/>
    </row>
    <row r="7" spans="1:20" ht="18.75">
      <c r="A7" s="83"/>
      <c r="B7" s="79">
        <v>1615</v>
      </c>
      <c r="C7" s="19" t="s">
        <v>467</v>
      </c>
      <c r="D7" s="19" t="s">
        <v>30</v>
      </c>
      <c r="E7" s="19" t="s">
        <v>630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13</v>
      </c>
      <c r="O7" s="85"/>
      <c r="P7" s="85"/>
      <c r="Q7" s="85"/>
      <c r="R7" s="85"/>
    </row>
    <row r="8" spans="1:20" ht="18.75">
      <c r="A8" s="83"/>
      <c r="B8" s="79">
        <v>1713</v>
      </c>
      <c r="C8" s="19" t="s">
        <v>467</v>
      </c>
      <c r="D8" s="19" t="s">
        <v>30</v>
      </c>
      <c r="E8" s="19" t="s">
        <v>630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5"/>
      <c r="P8" s="85"/>
      <c r="Q8" s="85"/>
      <c r="R8" s="85"/>
    </row>
    <row r="9" spans="1:20" ht="18.75">
      <c r="A9" s="83"/>
      <c r="B9" s="79">
        <v>1927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7</v>
      </c>
      <c r="O9" s="85"/>
      <c r="P9" s="85"/>
      <c r="Q9" s="85"/>
      <c r="R9" s="85"/>
    </row>
    <row r="10" spans="1:20" ht="18.75">
      <c r="A10" s="83"/>
      <c r="B10" s="79">
        <v>2208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85"/>
      <c r="P10" s="85"/>
      <c r="Q10" s="85"/>
      <c r="R10" s="85"/>
    </row>
    <row r="11" spans="1:20" ht="18.75">
      <c r="A11" s="84"/>
      <c r="B11" s="79">
        <v>2358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81"/>
      <c r="P11" s="81"/>
      <c r="Q11" s="81"/>
      <c r="R11" s="81"/>
    </row>
    <row r="12" spans="1:20" ht="18.75">
      <c r="A12" s="82">
        <v>43202</v>
      </c>
      <c r="B12" s="79">
        <v>900</v>
      </c>
      <c r="C12" s="80"/>
      <c r="D12" s="80" t="s">
        <v>30</v>
      </c>
      <c r="E12" s="80" t="s">
        <v>634</v>
      </c>
      <c r="F12" s="80" t="s">
        <v>32</v>
      </c>
      <c r="G12" s="19" t="s">
        <v>635</v>
      </c>
      <c r="H12" s="19"/>
      <c r="I12" s="19"/>
      <c r="J12" s="80" t="s">
        <v>652</v>
      </c>
      <c r="K12" s="80" t="s">
        <v>457</v>
      </c>
      <c r="L12" s="80" t="s">
        <v>458</v>
      </c>
      <c r="M12" s="80">
        <v>9.6</v>
      </c>
      <c r="N12" s="19">
        <v>3</v>
      </c>
      <c r="O12" s="80">
        <v>8408</v>
      </c>
      <c r="P12" s="80">
        <v>8446</v>
      </c>
      <c r="Q12" s="80">
        <f>P12-O12</f>
        <v>38</v>
      </c>
      <c r="R12" s="80"/>
    </row>
    <row r="13" spans="1:20" ht="18.75">
      <c r="A13" s="85"/>
      <c r="B13" s="79">
        <v>906</v>
      </c>
      <c r="C13" s="85"/>
      <c r="D13" s="85"/>
      <c r="E13" s="85"/>
      <c r="F13" s="85"/>
      <c r="G13" s="19" t="s">
        <v>636</v>
      </c>
      <c r="H13" s="19"/>
      <c r="I13" s="19"/>
      <c r="J13" s="85"/>
      <c r="K13" s="85" t="s">
        <v>457</v>
      </c>
      <c r="L13" s="85" t="s">
        <v>458</v>
      </c>
      <c r="M13" s="85">
        <v>9.6</v>
      </c>
      <c r="N13" s="19">
        <v>3</v>
      </c>
      <c r="O13" s="85"/>
      <c r="P13" s="85"/>
      <c r="Q13" s="85"/>
      <c r="R13" s="85"/>
    </row>
    <row r="14" spans="1:20" ht="18.75">
      <c r="A14" s="85"/>
      <c r="B14" s="79">
        <v>916</v>
      </c>
      <c r="C14" s="81"/>
      <c r="D14" s="81"/>
      <c r="E14" s="81"/>
      <c r="F14" s="81"/>
      <c r="G14" s="19" t="s">
        <v>637</v>
      </c>
      <c r="H14" s="19"/>
      <c r="I14" s="19"/>
      <c r="J14" s="81"/>
      <c r="K14" s="81" t="s">
        <v>457</v>
      </c>
      <c r="L14" s="81" t="s">
        <v>458</v>
      </c>
      <c r="M14" s="81">
        <v>9.6</v>
      </c>
      <c r="N14" s="19">
        <v>2</v>
      </c>
      <c r="O14" s="85"/>
      <c r="P14" s="85"/>
      <c r="Q14" s="85"/>
      <c r="R14" s="85"/>
    </row>
    <row r="15" spans="1:20" ht="18.75">
      <c r="A15" s="85"/>
      <c r="B15" s="79">
        <v>940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5"/>
      <c r="P15" s="85"/>
      <c r="Q15" s="85"/>
      <c r="R15" s="85"/>
    </row>
    <row r="16" spans="1:20" ht="18.75">
      <c r="A16" s="85"/>
      <c r="B16" s="79">
        <v>1105</v>
      </c>
      <c r="C16" s="19" t="s">
        <v>663</v>
      </c>
      <c r="D16" s="19" t="s">
        <v>32</v>
      </c>
      <c r="E16" s="19" t="s">
        <v>637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7</v>
      </c>
      <c r="O16" s="85"/>
      <c r="P16" s="85"/>
      <c r="Q16" s="85"/>
      <c r="R16" s="85"/>
    </row>
    <row r="17" spans="1:18" ht="18.75">
      <c r="A17" s="85"/>
      <c r="B17" s="79">
        <v>1205</v>
      </c>
      <c r="C17" s="19" t="s">
        <v>663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5"/>
      <c r="P17" s="85"/>
      <c r="Q17" s="85"/>
      <c r="R17" s="85"/>
    </row>
    <row r="18" spans="1:18" ht="18.75">
      <c r="A18" s="85"/>
      <c r="B18" s="79">
        <v>1505</v>
      </c>
      <c r="C18" s="19" t="s">
        <v>663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7</v>
      </c>
      <c r="O18" s="85"/>
      <c r="P18" s="85"/>
      <c r="Q18" s="85"/>
      <c r="R18" s="85"/>
    </row>
    <row r="19" spans="1:18" ht="18.75">
      <c r="A19" s="85"/>
      <c r="B19" s="79">
        <v>1620</v>
      </c>
      <c r="C19" s="19" t="s">
        <v>663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5</v>
      </c>
      <c r="O19" s="85"/>
      <c r="P19" s="85"/>
      <c r="Q19" s="85"/>
      <c r="R19" s="85"/>
    </row>
    <row r="20" spans="1:18" ht="18.75">
      <c r="A20" s="85"/>
      <c r="B20" s="79">
        <v>1715</v>
      </c>
      <c r="C20" s="19" t="s">
        <v>663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8</v>
      </c>
      <c r="O20" s="85"/>
      <c r="P20" s="85"/>
      <c r="Q20" s="85"/>
      <c r="R20" s="85"/>
    </row>
    <row r="21" spans="1:18" ht="18.75">
      <c r="A21" s="85"/>
      <c r="B21" s="79">
        <v>2100</v>
      </c>
      <c r="C21" s="19" t="s">
        <v>663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6</v>
      </c>
      <c r="O21" s="85"/>
      <c r="P21" s="85"/>
      <c r="Q21" s="85"/>
      <c r="R21" s="85"/>
    </row>
    <row r="22" spans="1:18" ht="18.75">
      <c r="A22" s="85"/>
      <c r="B22" s="79">
        <v>2210</v>
      </c>
      <c r="C22" s="19" t="s">
        <v>663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4</v>
      </c>
      <c r="O22" s="85"/>
      <c r="P22" s="85"/>
      <c r="Q22" s="85"/>
      <c r="R22" s="85"/>
    </row>
    <row r="23" spans="1:18" ht="18.75">
      <c r="A23" s="85"/>
      <c r="B23" s="79">
        <v>2300</v>
      </c>
      <c r="C23" s="80" t="s">
        <v>663</v>
      </c>
      <c r="D23" s="80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5</v>
      </c>
      <c r="O23" s="85"/>
      <c r="P23" s="85"/>
      <c r="Q23" s="85"/>
      <c r="R23" s="85"/>
    </row>
    <row r="24" spans="1:18" ht="18.75">
      <c r="A24" s="85"/>
      <c r="B24" s="79">
        <v>2302</v>
      </c>
      <c r="C24" s="85"/>
      <c r="D24" s="85"/>
      <c r="E24" s="19" t="s">
        <v>635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85"/>
      <c r="P24" s="85"/>
      <c r="Q24" s="85"/>
      <c r="R24" s="85"/>
    </row>
    <row r="25" spans="1:18" ht="18.75">
      <c r="A25" s="85"/>
      <c r="B25" s="79">
        <v>2310</v>
      </c>
      <c r="C25" s="81"/>
      <c r="D25" s="81"/>
      <c r="E25" s="19" t="s">
        <v>636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6</v>
      </c>
      <c r="O25" s="85"/>
      <c r="P25" s="85"/>
      <c r="Q25" s="85"/>
      <c r="R25" s="85"/>
    </row>
    <row r="26" spans="1:18" ht="18.75">
      <c r="A26" s="81"/>
      <c r="B26" s="79">
        <v>2359</v>
      </c>
      <c r="C26" s="19" t="s">
        <v>663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6</v>
      </c>
      <c r="O26" s="81"/>
      <c r="P26" s="81"/>
      <c r="Q26" s="81"/>
      <c r="R26" s="81"/>
    </row>
    <row r="27" spans="1:18" ht="18.75">
      <c r="A27" s="82">
        <v>43202</v>
      </c>
      <c r="B27" s="79">
        <v>835</v>
      </c>
      <c r="C27" s="19"/>
      <c r="D27" s="19" t="s">
        <v>30</v>
      </c>
      <c r="E27" s="19" t="s">
        <v>634</v>
      </c>
      <c r="F27" s="19" t="s">
        <v>36</v>
      </c>
      <c r="G27" s="19" t="s">
        <v>657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>
        <v>6</v>
      </c>
      <c r="O27" s="80">
        <v>6185</v>
      </c>
      <c r="P27" s="80">
        <v>6206</v>
      </c>
      <c r="Q27" s="80">
        <f>P27-O27</f>
        <v>21</v>
      </c>
      <c r="R27" s="80"/>
    </row>
    <row r="28" spans="1:18" ht="18.75">
      <c r="A28" s="83"/>
      <c r="B28" s="86">
        <v>920</v>
      </c>
      <c r="C28" s="80"/>
      <c r="D28" s="80" t="s">
        <v>30</v>
      </c>
      <c r="E28" s="80" t="s">
        <v>634</v>
      </c>
      <c r="F28" s="80" t="s">
        <v>30</v>
      </c>
      <c r="G28" s="19" t="s">
        <v>641</v>
      </c>
      <c r="H28" s="19"/>
      <c r="I28" s="19"/>
      <c r="J28" s="80" t="s">
        <v>652</v>
      </c>
      <c r="K28" s="80" t="s">
        <v>465</v>
      </c>
      <c r="L28" s="80" t="s">
        <v>466</v>
      </c>
      <c r="M28" s="80">
        <v>9.6</v>
      </c>
      <c r="N28" s="19">
        <v>10</v>
      </c>
      <c r="O28" s="85"/>
      <c r="P28" s="85"/>
      <c r="Q28" s="85"/>
      <c r="R28" s="85"/>
    </row>
    <row r="29" spans="1:18" ht="18.75">
      <c r="A29" s="83"/>
      <c r="B29" s="87"/>
      <c r="C29" s="85"/>
      <c r="D29" s="85"/>
      <c r="E29" s="85"/>
      <c r="F29" s="85"/>
      <c r="G29" s="19" t="s">
        <v>715</v>
      </c>
      <c r="H29" s="19"/>
      <c r="I29" s="19"/>
      <c r="J29" s="85"/>
      <c r="K29" s="85"/>
      <c r="L29" s="85"/>
      <c r="M29" s="85"/>
      <c r="N29" s="19"/>
      <c r="O29" s="85"/>
      <c r="P29" s="85"/>
      <c r="Q29" s="85"/>
      <c r="R29" s="85"/>
    </row>
    <row r="30" spans="1:18" ht="18.75">
      <c r="A30" s="83"/>
      <c r="B30" s="88"/>
      <c r="C30" s="81"/>
      <c r="D30" s="81"/>
      <c r="E30" s="81"/>
      <c r="F30" s="81"/>
      <c r="G30" s="19" t="s">
        <v>630</v>
      </c>
      <c r="H30" s="19"/>
      <c r="I30" s="19"/>
      <c r="J30" s="81"/>
      <c r="K30" s="81"/>
      <c r="L30" s="81"/>
      <c r="M30" s="81"/>
      <c r="N30" s="19"/>
      <c r="O30" s="85"/>
      <c r="P30" s="85"/>
      <c r="Q30" s="85"/>
      <c r="R30" s="85"/>
    </row>
    <row r="31" spans="1:18" ht="18.75">
      <c r="A31" s="83"/>
      <c r="B31" s="79">
        <v>1332</v>
      </c>
      <c r="C31" s="19"/>
      <c r="D31" s="19" t="s">
        <v>30</v>
      </c>
      <c r="E31" s="19" t="s">
        <v>634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5</v>
      </c>
      <c r="O31" s="85"/>
      <c r="P31" s="85"/>
      <c r="Q31" s="85"/>
      <c r="R31" s="85"/>
    </row>
    <row r="32" spans="1:18" ht="18.75">
      <c r="A32" s="83"/>
      <c r="B32" s="79">
        <v>1410</v>
      </c>
      <c r="C32" s="19"/>
      <c r="D32" s="19" t="s">
        <v>36</v>
      </c>
      <c r="E32" s="19" t="s">
        <v>617</v>
      </c>
      <c r="F32" s="19" t="s">
        <v>32</v>
      </c>
      <c r="G32" s="19" t="s">
        <v>650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6</v>
      </c>
      <c r="O32" s="85"/>
      <c r="P32" s="85"/>
      <c r="Q32" s="85"/>
      <c r="R32" s="85"/>
    </row>
    <row r="33" spans="1:18" ht="18.75">
      <c r="A33" s="83"/>
      <c r="B33" s="79">
        <v>1520</v>
      </c>
      <c r="C33" s="19"/>
      <c r="D33" s="19" t="s">
        <v>32</v>
      </c>
      <c r="E33" s="19" t="s">
        <v>650</v>
      </c>
      <c r="F33" s="19" t="s">
        <v>30</v>
      </c>
      <c r="G33" s="19" t="s">
        <v>634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85"/>
      <c r="P33" s="85"/>
      <c r="Q33" s="85"/>
      <c r="R33" s="85"/>
    </row>
    <row r="34" spans="1:18" ht="18.75">
      <c r="A34" s="83"/>
      <c r="B34" s="79">
        <v>1620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466</v>
      </c>
      <c r="M34" s="19">
        <v>9.6</v>
      </c>
      <c r="N34" s="19">
        <v>3</v>
      </c>
      <c r="O34" s="85"/>
      <c r="P34" s="85"/>
      <c r="Q34" s="85"/>
      <c r="R34" s="85"/>
    </row>
    <row r="35" spans="1:18" ht="18.75">
      <c r="A35" s="83"/>
      <c r="B35" s="79">
        <v>1759</v>
      </c>
      <c r="C35" s="19" t="s">
        <v>467</v>
      </c>
      <c r="D35" s="19" t="s">
        <v>30</v>
      </c>
      <c r="E35" s="19" t="s">
        <v>630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466</v>
      </c>
      <c r="M35" s="19">
        <v>9.6</v>
      </c>
      <c r="N35" s="19">
        <v>13</v>
      </c>
      <c r="O35" s="85"/>
      <c r="P35" s="85"/>
      <c r="Q35" s="85"/>
      <c r="R35" s="85"/>
    </row>
    <row r="36" spans="1:18" ht="18.75">
      <c r="A36" s="83"/>
      <c r="B36" s="79">
        <v>2108</v>
      </c>
      <c r="C36" s="19" t="s">
        <v>467</v>
      </c>
      <c r="D36" s="19" t="s">
        <v>30</v>
      </c>
      <c r="E36" s="19" t="s">
        <v>630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465</v>
      </c>
      <c r="L36" s="19" t="s">
        <v>466</v>
      </c>
      <c r="M36" s="19">
        <v>9.6</v>
      </c>
      <c r="N36" s="19">
        <v>14</v>
      </c>
      <c r="O36" s="85"/>
      <c r="P36" s="85"/>
      <c r="Q36" s="85"/>
      <c r="R36" s="85"/>
    </row>
    <row r="37" spans="1:18" ht="18.75">
      <c r="A37" s="83"/>
      <c r="B37" s="79">
        <v>2245</v>
      </c>
      <c r="C37" s="19"/>
      <c r="D37" s="80" t="s">
        <v>30</v>
      </c>
      <c r="E37" s="19" t="s">
        <v>630</v>
      </c>
      <c r="F37" s="80" t="s">
        <v>36</v>
      </c>
      <c r="G37" s="80" t="s">
        <v>617</v>
      </c>
      <c r="H37" s="19"/>
      <c r="I37" s="19"/>
      <c r="J37" s="80" t="s">
        <v>652</v>
      </c>
      <c r="K37" s="80" t="s">
        <v>465</v>
      </c>
      <c r="L37" s="80" t="s">
        <v>466</v>
      </c>
      <c r="M37" s="80">
        <v>9.6</v>
      </c>
      <c r="N37" s="19">
        <v>6</v>
      </c>
      <c r="O37" s="85"/>
      <c r="P37" s="85"/>
      <c r="Q37" s="85"/>
      <c r="R37" s="85"/>
    </row>
    <row r="38" spans="1:18" ht="18.75">
      <c r="A38" s="84"/>
      <c r="B38" s="79">
        <v>2300</v>
      </c>
      <c r="C38" s="19"/>
      <c r="D38" s="81"/>
      <c r="E38" s="19" t="s">
        <v>750</v>
      </c>
      <c r="F38" s="81"/>
      <c r="G38" s="81"/>
      <c r="H38" s="19"/>
      <c r="I38" s="19"/>
      <c r="J38" s="81"/>
      <c r="K38" s="81"/>
      <c r="L38" s="81"/>
      <c r="M38" s="81"/>
      <c r="N38" s="19">
        <v>3</v>
      </c>
      <c r="O38" s="81"/>
      <c r="P38" s="81"/>
      <c r="Q38" s="81"/>
      <c r="R38" s="81"/>
    </row>
    <row r="39" spans="1:18" ht="18.75">
      <c r="A39" s="82">
        <v>43202</v>
      </c>
      <c r="B39" s="79">
        <v>825</v>
      </c>
      <c r="C39" s="19" t="s">
        <v>753</v>
      </c>
      <c r="D39" s="19" t="s">
        <v>36</v>
      </c>
      <c r="E39" s="19" t="s">
        <v>617</v>
      </c>
      <c r="F39" s="19" t="s">
        <v>30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13</v>
      </c>
      <c r="O39" s="80">
        <v>7349</v>
      </c>
      <c r="P39" s="80">
        <v>7422</v>
      </c>
      <c r="Q39" s="80">
        <f>P39-O39</f>
        <v>73</v>
      </c>
      <c r="R39" s="80"/>
    </row>
    <row r="40" spans="1:18" ht="18.75">
      <c r="A40" s="83"/>
      <c r="B40" s="79">
        <v>1059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5"/>
      <c r="P40" s="85"/>
      <c r="Q40" s="85"/>
      <c r="R40" s="85"/>
    </row>
    <row r="41" spans="1:18" ht="18.75">
      <c r="A41" s="83"/>
      <c r="B41" s="79">
        <v>1408</v>
      </c>
      <c r="C41" s="19" t="s">
        <v>467</v>
      </c>
      <c r="D41" s="19" t="s">
        <v>30</v>
      </c>
      <c r="E41" s="19" t="s">
        <v>630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85"/>
      <c r="P41" s="85"/>
      <c r="Q41" s="85"/>
      <c r="R41" s="85"/>
    </row>
    <row r="42" spans="1:18" ht="18.75">
      <c r="A42" s="83"/>
      <c r="B42" s="79">
        <v>1510</v>
      </c>
      <c r="C42" s="19" t="s">
        <v>460</v>
      </c>
      <c r="D42" s="19" t="s">
        <v>454</v>
      </c>
      <c r="E42" s="19" t="s">
        <v>618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85"/>
      <c r="P42" s="85"/>
      <c r="Q42" s="85"/>
      <c r="R42" s="85"/>
    </row>
    <row r="43" spans="1:18" ht="18.75">
      <c r="A43" s="83"/>
      <c r="B43" s="79">
        <v>1705</v>
      </c>
      <c r="C43" s="19" t="s">
        <v>460</v>
      </c>
      <c r="D43" s="19" t="s">
        <v>454</v>
      </c>
      <c r="E43" s="19" t="s">
        <v>618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14</v>
      </c>
      <c r="O43" s="85"/>
      <c r="P43" s="85"/>
      <c r="Q43" s="85"/>
      <c r="R43" s="85"/>
    </row>
    <row r="44" spans="1:18" ht="18.75">
      <c r="A44" s="83"/>
      <c r="B44" s="79">
        <v>2047</v>
      </c>
      <c r="C44" s="80" t="s">
        <v>460</v>
      </c>
      <c r="D44" s="80" t="s">
        <v>454</v>
      </c>
      <c r="E44" s="19" t="s">
        <v>618</v>
      </c>
      <c r="F44" s="80" t="s">
        <v>36</v>
      </c>
      <c r="G44" s="80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80">
        <v>7</v>
      </c>
      <c r="O44" s="85"/>
      <c r="P44" s="85"/>
      <c r="Q44" s="85"/>
      <c r="R44" s="85"/>
    </row>
    <row r="45" spans="1:18" ht="18.75">
      <c r="A45" s="83"/>
      <c r="B45" s="79">
        <v>2010</v>
      </c>
      <c r="C45" s="81"/>
      <c r="D45" s="81"/>
      <c r="E45" s="19" t="s">
        <v>620</v>
      </c>
      <c r="F45" s="81"/>
      <c r="G45" s="81"/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81"/>
      <c r="O45" s="85"/>
      <c r="P45" s="85"/>
      <c r="Q45" s="85"/>
      <c r="R45" s="85"/>
    </row>
    <row r="46" spans="1:18" ht="18.75">
      <c r="A46" s="84"/>
      <c r="B46" s="79">
        <v>2345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38</v>
      </c>
      <c r="M46" s="19">
        <v>9.6</v>
      </c>
      <c r="N46" s="19">
        <v>12</v>
      </c>
      <c r="O46" s="81"/>
      <c r="P46" s="81"/>
      <c r="Q46" s="81"/>
      <c r="R46" s="81"/>
    </row>
    <row r="47" spans="1:18" ht="18.75">
      <c r="A47" s="82">
        <v>43202</v>
      </c>
      <c r="B47" s="79">
        <v>1038</v>
      </c>
      <c r="C47" s="19" t="s">
        <v>460</v>
      </c>
      <c r="D47" s="19" t="s">
        <v>36</v>
      </c>
      <c r="E47" s="19" t="s">
        <v>617</v>
      </c>
      <c r="F47" s="19" t="s">
        <v>454</v>
      </c>
      <c r="G47" s="19" t="s">
        <v>618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0">
        <v>6063</v>
      </c>
      <c r="P47" s="80">
        <v>6207</v>
      </c>
      <c r="Q47" s="80">
        <f>P47-O47</f>
        <v>144</v>
      </c>
      <c r="R47" s="80"/>
    </row>
    <row r="48" spans="1:18" ht="18.75">
      <c r="A48" s="83"/>
      <c r="B48" s="79">
        <v>1149</v>
      </c>
      <c r="C48" s="19" t="s">
        <v>460</v>
      </c>
      <c r="D48" s="19" t="s">
        <v>454</v>
      </c>
      <c r="E48" s="19" t="s">
        <v>618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85"/>
      <c r="P48" s="85"/>
      <c r="Q48" s="85"/>
      <c r="R48" s="85"/>
    </row>
    <row r="49" spans="1:18" ht="18.75">
      <c r="A49" s="83"/>
      <c r="B49" s="79">
        <v>1415</v>
      </c>
      <c r="C49" s="19" t="s">
        <v>460</v>
      </c>
      <c r="D49" s="19" t="s">
        <v>454</v>
      </c>
      <c r="E49" s="19" t="s">
        <v>618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14</v>
      </c>
      <c r="O49" s="85"/>
      <c r="P49" s="85"/>
      <c r="Q49" s="85"/>
      <c r="R49" s="85"/>
    </row>
    <row r="50" spans="1:18" ht="18.75">
      <c r="A50" s="83"/>
      <c r="B50" s="79">
        <v>1555</v>
      </c>
      <c r="C50" s="19" t="s">
        <v>460</v>
      </c>
      <c r="D50" s="19" t="s">
        <v>454</v>
      </c>
      <c r="E50" s="19" t="s">
        <v>618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85"/>
      <c r="P50" s="85"/>
      <c r="Q50" s="85"/>
      <c r="R50" s="85"/>
    </row>
    <row r="51" spans="1:18" ht="18.75">
      <c r="A51" s="83"/>
      <c r="B51" s="79">
        <v>1948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85"/>
      <c r="P51" s="85"/>
      <c r="Q51" s="85"/>
      <c r="R51" s="85"/>
    </row>
    <row r="52" spans="1:18" ht="18.75">
      <c r="A52" s="83"/>
      <c r="B52" s="79">
        <v>2235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85"/>
      <c r="P52" s="85"/>
      <c r="Q52" s="85"/>
      <c r="R52" s="85"/>
    </row>
    <row r="53" spans="1:18" s="120" customFormat="1" ht="18.75">
      <c r="A53" s="84"/>
      <c r="B53" s="53">
        <v>2352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1"/>
      <c r="P53" s="81"/>
      <c r="Q53" s="81"/>
      <c r="R53" s="81"/>
    </row>
    <row r="54" spans="1:18" s="119" customFormat="1" ht="18.75">
      <c r="A54" s="116"/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</row>
    <row r="55" spans="1:18" s="119" customFormat="1" ht="18.75">
      <c r="A55" s="116"/>
      <c r="B55" s="117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D12:D14"/>
    <mergeCell ref="C12:C14"/>
    <mergeCell ref="E12:E14"/>
    <mergeCell ref="F12:F14"/>
    <mergeCell ref="J12:J14"/>
    <mergeCell ref="F2:F4"/>
    <mergeCell ref="A12:A26"/>
    <mergeCell ref="O2:O11"/>
    <mergeCell ref="P2:P11"/>
    <mergeCell ref="Q2:Q11"/>
    <mergeCell ref="R2:R11"/>
    <mergeCell ref="A2:A11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65"/>
  <sheetViews>
    <sheetView workbookViewId="0">
      <pane ySplit="1" topLeftCell="A201" activePane="bottomLeft" state="frozen"/>
      <selection activeCell="E77" activeCellId="1" sqref="C63 E77"/>
      <selection pane="bottomLeft" activeCell="AP211" sqref="AP211"/>
    </sheetView>
  </sheetViews>
  <sheetFormatPr defaultRowHeight="13.5"/>
  <cols>
    <col min="14" max="14" width="9" customWidth="1"/>
    <col min="19" max="19" width="9" customWidth="1"/>
    <col min="20" max="23" width="9" hidden="1" customWidth="1"/>
    <col min="24" max="24" width="12.625" hidden="1" customWidth="1"/>
    <col min="25" max="25" width="13.625" hidden="1" customWidth="1"/>
    <col min="26" max="26" width="9" hidden="1" customWidth="1"/>
    <col min="27" max="27" width="13.625" hidden="1" customWidth="1"/>
    <col min="28" max="32" width="9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N157*52.41</f>
        <v>52.41</v>
      </c>
      <c r="U157" s="35">
        <v>838.7</v>
      </c>
      <c r="V157" s="34">
        <f>2.85*S157</f>
        <v>102.60000000000001</v>
      </c>
      <c r="W157" s="35">
        <f>SUM(T157:V157)</f>
        <v>993.71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15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168" si="2">N158*52.41</f>
        <v>26.204999999999998</v>
      </c>
      <c r="U158" s="35">
        <v>838.7</v>
      </c>
      <c r="V158" s="34">
        <f>2.85*S158</f>
        <v>421.8</v>
      </c>
      <c r="W158" s="35">
        <f t="shared" ref="W158:W167" si="3">SUM(T158:V158)</f>
        <v>1286.7050000000002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52.41</v>
      </c>
      <c r="U159" s="35">
        <v>838.7</v>
      </c>
      <c r="V159" s="34">
        <f t="shared" ref="V159:V167" si="12">2.85*S159</f>
        <v>54.15</v>
      </c>
      <c r="W159" s="35">
        <f t="shared" si="3"/>
        <v>945.26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26.204999999999998</v>
      </c>
      <c r="U160" s="35">
        <v>838.7</v>
      </c>
      <c r="V160" s="34">
        <f t="shared" si="12"/>
        <v>171</v>
      </c>
      <c r="W160" s="35">
        <f t="shared" si="3"/>
        <v>1035.9050000000002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78.614999999999995</v>
      </c>
      <c r="U161" s="35">
        <v>838.7</v>
      </c>
      <c r="V161" s="34">
        <f t="shared" si="12"/>
        <v>116.85000000000001</v>
      </c>
      <c r="W161" s="35">
        <f t="shared" si="3"/>
        <v>1034.165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52.41</v>
      </c>
      <c r="U162" s="35">
        <v>838.7</v>
      </c>
      <c r="V162" s="34">
        <f t="shared" si="12"/>
        <v>82.65</v>
      </c>
      <c r="W162" s="35">
        <f t="shared" si="3"/>
        <v>973.76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26.204999999999998</v>
      </c>
      <c r="U163" s="35">
        <v>838.7</v>
      </c>
      <c r="V163" s="34">
        <f t="shared" si="12"/>
        <v>188.1</v>
      </c>
      <c r="W163" s="35">
        <f t="shared" si="3"/>
        <v>1053.0050000000001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78.614999999999995</v>
      </c>
      <c r="U164" s="35">
        <v>838.7</v>
      </c>
      <c r="V164" s="34">
        <f t="shared" si="12"/>
        <v>416.1</v>
      </c>
      <c r="W164" s="35">
        <f t="shared" si="3"/>
        <v>1333.415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26.204999999999998</v>
      </c>
      <c r="U165" s="35">
        <v>838.7</v>
      </c>
      <c r="V165" s="34">
        <f t="shared" si="12"/>
        <v>102.60000000000001</v>
      </c>
      <c r="W165" s="35">
        <f t="shared" si="3"/>
        <v>967.50500000000011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52.41</v>
      </c>
      <c r="U166" s="35">
        <v>838.7</v>
      </c>
      <c r="V166" s="34">
        <f t="shared" si="12"/>
        <v>401.85</v>
      </c>
      <c r="W166" s="35">
        <f t="shared" si="3"/>
        <v>1292.96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52.41</v>
      </c>
      <c r="U167" s="35">
        <v>838.7</v>
      </c>
      <c r="V167" s="34">
        <f t="shared" si="12"/>
        <v>213.75</v>
      </c>
      <c r="W167" s="35">
        <f t="shared" si="3"/>
        <v>1104.8600000000001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15" si="15">SUM(R168-Q168)</f>
        <v>42</v>
      </c>
      <c r="T168" s="11">
        <f t="shared" si="2"/>
        <v>52.41</v>
      </c>
      <c r="U168" s="35">
        <v>839.7</v>
      </c>
      <c r="V168" s="34">
        <f t="shared" ref="V168:V177" si="16">2.85*S168</f>
        <v>119.7</v>
      </c>
      <c r="W168" s="35">
        <f t="shared" ref="W168:W177" si="17">SUM(T168:V168)</f>
        <v>1011.8100000000001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ref="T169:T170" si="24">N169*52.41</f>
        <v>52.41</v>
      </c>
      <c r="U169" s="35">
        <v>840.7</v>
      </c>
      <c r="V169" s="34">
        <f t="shared" si="16"/>
        <v>145.35</v>
      </c>
      <c r="W169" s="35">
        <f t="shared" si="17"/>
        <v>1038.46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5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4"/>
        <v>78.614999999999995</v>
      </c>
      <c r="U170" s="35">
        <v>841.7</v>
      </c>
      <c r="V170" s="34">
        <f t="shared" si="16"/>
        <v>68.400000000000006</v>
      </c>
      <c r="W170" s="35">
        <f t="shared" si="17"/>
        <v>988.71500000000003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5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ref="T171" si="26">N171*52.41</f>
        <v>26.204999999999998</v>
      </c>
      <c r="U171" s="35">
        <v>841.7</v>
      </c>
      <c r="V171" s="34">
        <f t="shared" si="16"/>
        <v>353.40000000000003</v>
      </c>
      <c r="W171" s="35">
        <f t="shared" si="17"/>
        <v>1221.3050000000001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5"/>
        <v>43193.990277777775</v>
      </c>
      <c r="AB171" s="55" t="str">
        <f t="shared" si="14"/>
        <v>0:07</v>
      </c>
      <c r="AC171" s="10">
        <f t="shared" ref="AC171" si="27">MINUTE(AB171)</f>
        <v>7</v>
      </c>
      <c r="AD171" s="10">
        <f t="shared" ref="AD171" si="28">HOUR(AB171)</f>
        <v>0</v>
      </c>
      <c r="AE171" s="10">
        <f t="shared" ref="AE171" si="29">IF(AC171&lt;2,AD171,(IF(AND(AC171&gt;=2,AC171&lt;32),0.5,1)+AD171))</f>
        <v>0.5</v>
      </c>
      <c r="AF171" s="28" t="str">
        <f t="shared" ref="AF171" si="30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ref="T172:T181" si="31">N172*52.41</f>
        <v>26.204999999999998</v>
      </c>
      <c r="U172" s="35">
        <v>841.7</v>
      </c>
      <c r="V172" s="34">
        <f t="shared" si="16"/>
        <v>433.2</v>
      </c>
      <c r="W172" s="35">
        <f t="shared" si="17"/>
        <v>1301.105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5"/>
        <v>43194.975694444445</v>
      </c>
      <c r="AB172" s="55" t="str">
        <f t="shared" si="14"/>
        <v>0:31</v>
      </c>
      <c r="AC172" s="10">
        <f t="shared" ref="AC172:AC177" si="32">MINUTE(AB172)</f>
        <v>31</v>
      </c>
      <c r="AD172" s="10">
        <f t="shared" ref="AD172:AD177" si="33">HOUR(AB172)</f>
        <v>0</v>
      </c>
      <c r="AE172" s="10">
        <f t="shared" ref="AE172:AE177" si="34">IF(AC172&lt;2,AD172,(IF(AND(AC172&gt;=2,AC172&lt;32),0.5,1)+AD172))</f>
        <v>0.5</v>
      </c>
      <c r="AF172" s="28" t="str">
        <f t="shared" ref="AF172:AF177" si="35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31"/>
        <v>26.204999999999998</v>
      </c>
      <c r="U173" s="35">
        <v>841.7</v>
      </c>
      <c r="V173" s="34">
        <f t="shared" si="16"/>
        <v>59.85</v>
      </c>
      <c r="W173" s="35">
        <f t="shared" si="17"/>
        <v>927.75500000000011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5"/>
        <v>43194.977777777778</v>
      </c>
      <c r="AB173" s="55" t="str">
        <f t="shared" si="14"/>
        <v>0:29</v>
      </c>
      <c r="AC173" s="10">
        <f t="shared" si="32"/>
        <v>29</v>
      </c>
      <c r="AD173" s="10">
        <f t="shared" si="33"/>
        <v>0</v>
      </c>
      <c r="AE173" s="10">
        <f t="shared" si="34"/>
        <v>0.5</v>
      </c>
      <c r="AF173" s="28" t="str">
        <f t="shared" si="35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31"/>
        <v>52.41</v>
      </c>
      <c r="U174" s="35">
        <v>841.7</v>
      </c>
      <c r="V174" s="34">
        <f t="shared" si="16"/>
        <v>74.100000000000009</v>
      </c>
      <c r="W174" s="35">
        <f t="shared" si="17"/>
        <v>968.21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5"/>
        <v>43194.979166666664</v>
      </c>
      <c r="AB174" s="55" t="str">
        <f t="shared" si="14"/>
        <v>0:36</v>
      </c>
      <c r="AC174" s="10">
        <f t="shared" si="32"/>
        <v>36</v>
      </c>
      <c r="AD174" s="10">
        <f t="shared" si="33"/>
        <v>0</v>
      </c>
      <c r="AE174" s="10">
        <f t="shared" si="34"/>
        <v>1</v>
      </c>
      <c r="AF174" s="28" t="str">
        <f t="shared" si="35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31"/>
        <v>26.204999999999998</v>
      </c>
      <c r="U175" s="35">
        <v>841.7</v>
      </c>
      <c r="V175" s="34">
        <f t="shared" si="16"/>
        <v>59.85</v>
      </c>
      <c r="W175" s="35">
        <f t="shared" si="17"/>
        <v>927.75500000000011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5"/>
        <v>43194.981944444444</v>
      </c>
      <c r="AB175" s="55" t="str">
        <f t="shared" si="14"/>
        <v>0:11</v>
      </c>
      <c r="AC175" s="10">
        <f t="shared" si="32"/>
        <v>11</v>
      </c>
      <c r="AD175" s="10">
        <f t="shared" si="33"/>
        <v>0</v>
      </c>
      <c r="AE175" s="10">
        <f t="shared" si="34"/>
        <v>0.5</v>
      </c>
      <c r="AF175" s="28" t="str">
        <f t="shared" si="35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31"/>
        <v>26.204999999999998</v>
      </c>
      <c r="U176" s="35">
        <v>841.7</v>
      </c>
      <c r="V176" s="34">
        <f t="shared" si="16"/>
        <v>153.9</v>
      </c>
      <c r="W176" s="35">
        <f t="shared" si="17"/>
        <v>1021.8050000000001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5"/>
        <v>43195.017361111109</v>
      </c>
      <c r="AB176" s="55" t="str">
        <f t="shared" si="14"/>
        <v>0:02</v>
      </c>
      <c r="AC176" s="10">
        <f t="shared" si="32"/>
        <v>2</v>
      </c>
      <c r="AD176" s="10">
        <f t="shared" si="33"/>
        <v>0</v>
      </c>
      <c r="AE176" s="10">
        <f t="shared" si="34"/>
        <v>0.5</v>
      </c>
      <c r="AF176" s="28" t="str">
        <f t="shared" si="35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31"/>
        <v>78.614999999999995</v>
      </c>
      <c r="U177" s="35">
        <v>841.7</v>
      </c>
      <c r="V177" s="34">
        <f t="shared" si="16"/>
        <v>42.75</v>
      </c>
      <c r="W177" s="35">
        <f t="shared" si="17"/>
        <v>963.06500000000005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5"/>
        <v>43195.978472222218</v>
      </c>
      <c r="AB177" s="55" t="str">
        <f t="shared" si="14"/>
        <v>1:08</v>
      </c>
      <c r="AC177" s="10">
        <f t="shared" si="32"/>
        <v>8</v>
      </c>
      <c r="AD177" s="10">
        <f t="shared" si="33"/>
        <v>1</v>
      </c>
      <c r="AE177" s="10">
        <f t="shared" si="34"/>
        <v>1.5</v>
      </c>
      <c r="AF177" s="28" t="str">
        <f t="shared" si="35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31"/>
        <v>52.41</v>
      </c>
      <c r="U178" s="35">
        <v>842.7</v>
      </c>
      <c r="V178" s="34">
        <f t="shared" ref="V178:V181" si="36">2.85*S178</f>
        <v>39.9</v>
      </c>
      <c r="W178" s="35">
        <f t="shared" ref="W178:W181" si="37">SUM(T178:V178)</f>
        <v>935.01</v>
      </c>
      <c r="X178" s="30">
        <f t="shared" ref="X178:X181" si="38">A178+B178</f>
        <v>43195.314583333333</v>
      </c>
      <c r="Y178" s="30">
        <f t="shared" ref="Y178:Y181" si="39">D178+E178</f>
        <v>43196.021527777775</v>
      </c>
      <c r="Z178" s="31">
        <v>0.66666666666666663</v>
      </c>
      <c r="AA178" s="32">
        <f t="shared" ref="AA178:AA181" si="40">X178+Z178</f>
        <v>43195.981249999997</v>
      </c>
      <c r="AB178" s="55" t="str">
        <f t="shared" ref="AB178:AB181" si="41">TEXT(Y178-AA178,"[h]:mm")</f>
        <v>0:58</v>
      </c>
      <c r="AC178" s="10">
        <f t="shared" ref="AC178:AC181" si="42">MINUTE(AB178)</f>
        <v>58</v>
      </c>
      <c r="AD178" s="10">
        <f t="shared" ref="AD178:AD181" si="43">HOUR(AB178)</f>
        <v>0</v>
      </c>
      <c r="AE178" s="10">
        <f t="shared" ref="AE178:AE181" si="44">IF(AC178&lt;2,AD178,(IF(AND(AC178&gt;=2,AC178&lt;32),0.5,1)+AD178))</f>
        <v>1</v>
      </c>
      <c r="AF178" s="28" t="str">
        <f t="shared" ref="AF178:AF181" si="45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31"/>
        <v>26.204999999999998</v>
      </c>
      <c r="U179" s="35">
        <v>843.7</v>
      </c>
      <c r="V179" s="34">
        <f t="shared" si="36"/>
        <v>48.45</v>
      </c>
      <c r="W179" s="35">
        <f t="shared" si="37"/>
        <v>918.35500000000013</v>
      </c>
      <c r="X179" s="30">
        <f t="shared" si="38"/>
        <v>43195.327777777777</v>
      </c>
      <c r="Y179" s="30">
        <f t="shared" si="39"/>
        <v>43196.002083333333</v>
      </c>
      <c r="Z179" s="31">
        <v>0.66666666666666663</v>
      </c>
      <c r="AA179" s="32">
        <f t="shared" si="40"/>
        <v>43195.994444444441</v>
      </c>
      <c r="AB179" s="55" t="str">
        <f t="shared" si="41"/>
        <v>0:11</v>
      </c>
      <c r="AC179" s="10">
        <f t="shared" si="42"/>
        <v>11</v>
      </c>
      <c r="AD179" s="10">
        <f t="shared" si="43"/>
        <v>0</v>
      </c>
      <c r="AE179" s="10">
        <f t="shared" si="44"/>
        <v>0.5</v>
      </c>
      <c r="AF179" s="28" t="str">
        <f t="shared" si="45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31"/>
        <v>52.41</v>
      </c>
      <c r="U180" s="35">
        <v>844.7</v>
      </c>
      <c r="V180" s="34">
        <f t="shared" si="36"/>
        <v>418.95</v>
      </c>
      <c r="W180" s="35">
        <f t="shared" si="37"/>
        <v>1316.06</v>
      </c>
      <c r="X180" s="30">
        <f t="shared" si="38"/>
        <v>43195.313888888886</v>
      </c>
      <c r="Y180" s="30">
        <f t="shared" si="39"/>
        <v>43196.006944444445</v>
      </c>
      <c r="Z180" s="31">
        <v>0.66666666666666663</v>
      </c>
      <c r="AA180" s="32">
        <f t="shared" si="40"/>
        <v>43195.98055555555</v>
      </c>
      <c r="AB180" s="55" t="str">
        <f t="shared" si="41"/>
        <v>0:38</v>
      </c>
      <c r="AC180" s="10">
        <f t="shared" si="42"/>
        <v>38</v>
      </c>
      <c r="AD180" s="10">
        <f t="shared" si="43"/>
        <v>0</v>
      </c>
      <c r="AE180" s="10">
        <f t="shared" si="44"/>
        <v>1</v>
      </c>
      <c r="AF180" s="28" t="str">
        <f t="shared" si="45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31"/>
        <v>52.41</v>
      </c>
      <c r="U181" s="35">
        <v>845.7</v>
      </c>
      <c r="V181" s="34">
        <f t="shared" si="36"/>
        <v>114</v>
      </c>
      <c r="W181" s="35">
        <f t="shared" si="37"/>
        <v>1012.11</v>
      </c>
      <c r="X181" s="30">
        <f t="shared" si="38"/>
        <v>43195.323611111111</v>
      </c>
      <c r="Y181" s="30">
        <f t="shared" si="39"/>
        <v>43196.012499999997</v>
      </c>
      <c r="Z181" s="31">
        <v>0.66666666666666663</v>
      </c>
      <c r="AA181" s="32">
        <f t="shared" si="40"/>
        <v>43195.990277777775</v>
      </c>
      <c r="AB181" s="55" t="str">
        <f t="shared" si="41"/>
        <v>0:32</v>
      </c>
      <c r="AC181" s="10">
        <f t="shared" si="42"/>
        <v>32</v>
      </c>
      <c r="AD181" s="10">
        <f t="shared" si="43"/>
        <v>0</v>
      </c>
      <c r="AE181" s="10">
        <f t="shared" si="44"/>
        <v>1</v>
      </c>
      <c r="AF181" s="28" t="str">
        <f t="shared" si="45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ref="T182" si="46">N182*52.41</f>
        <v>52.41</v>
      </c>
      <c r="U182" s="35">
        <v>845.7</v>
      </c>
      <c r="V182" s="34">
        <f t="shared" ref="V182" si="47">2.85*S182</f>
        <v>102.60000000000001</v>
      </c>
      <c r="W182" s="35">
        <f t="shared" ref="W182" si="48">SUM(T182:V182)</f>
        <v>1000.71</v>
      </c>
      <c r="X182" s="30">
        <f t="shared" ref="X182" si="49">A182+B182</f>
        <v>43196.313194444447</v>
      </c>
      <c r="Y182" s="30">
        <f t="shared" ref="Y182" si="50">D182+E182</f>
        <v>43197.017361111109</v>
      </c>
      <c r="Z182" s="31">
        <v>0.66666666666666663</v>
      </c>
      <c r="AA182" s="32">
        <f t="shared" ref="AA182" si="51">X182+Z182</f>
        <v>43196.979861111111</v>
      </c>
      <c r="AB182" s="55" t="str">
        <f t="shared" ref="AB182" si="52">TEXT(Y182-AA182,"[h]:mm")</f>
        <v>0:54</v>
      </c>
      <c r="AC182" s="10">
        <f t="shared" ref="AC182" si="53">MINUTE(AB182)</f>
        <v>54</v>
      </c>
      <c r="AD182" s="10">
        <f t="shared" ref="AD182" si="54">HOUR(AB182)</f>
        <v>0</v>
      </c>
      <c r="AE182" s="10">
        <f t="shared" ref="AE182" si="55">IF(AC182&lt;2,AD182,(IF(AND(AC182&gt;=2,AC182&lt;32),0.5,1)+AD182))</f>
        <v>1</v>
      </c>
      <c r="AF182" s="28" t="str">
        <f t="shared" ref="AF182" si="56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ref="T183:T191" si="57">N183*52.41</f>
        <v>52.41</v>
      </c>
      <c r="U183" s="35">
        <v>846.7</v>
      </c>
      <c r="V183" s="34">
        <f t="shared" ref="V183:V187" si="58">2.85*S183</f>
        <v>418.95</v>
      </c>
      <c r="W183" s="35">
        <f t="shared" ref="W183:W187" si="59">SUM(T183:V183)</f>
        <v>1318.06</v>
      </c>
      <c r="X183" s="30">
        <f t="shared" ref="X183:X187" si="60">A183+B183</f>
        <v>43196.314583333333</v>
      </c>
      <c r="Y183" s="30">
        <f t="shared" ref="Y183:Y187" si="61">D183+E183</f>
        <v>43197.009722222225</v>
      </c>
      <c r="Z183" s="31">
        <v>0.66666666666666663</v>
      </c>
      <c r="AA183" s="32">
        <f t="shared" ref="AA183:AA186" si="62">X183+Z183</f>
        <v>43196.981249999997</v>
      </c>
      <c r="AB183" s="55" t="str">
        <f t="shared" ref="AB183:AB186" si="63">TEXT(Y183-AA183,"[h]:mm")</f>
        <v>0:41</v>
      </c>
      <c r="AC183" s="10">
        <f t="shared" ref="AC183:AC186" si="64">MINUTE(AB183)</f>
        <v>41</v>
      </c>
      <c r="AD183" s="10">
        <f t="shared" ref="AD183:AD186" si="65">HOUR(AB183)</f>
        <v>0</v>
      </c>
      <c r="AE183" s="10">
        <f t="shared" ref="AE183:AE186" si="66">IF(AC183&lt;2,AD183,(IF(AND(AC183&gt;=2,AC183&lt;32),0.5,1)+AD183))</f>
        <v>1</v>
      </c>
      <c r="AF183" s="28" t="str">
        <f t="shared" ref="AF183:AF186" si="67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57"/>
        <v>52.41</v>
      </c>
      <c r="U184" s="35">
        <v>847.7</v>
      </c>
      <c r="V184" s="34">
        <f t="shared" si="58"/>
        <v>99.75</v>
      </c>
      <c r="W184" s="35">
        <f t="shared" si="59"/>
        <v>999.86</v>
      </c>
      <c r="X184" s="30">
        <f t="shared" si="60"/>
        <v>43196.313194444447</v>
      </c>
      <c r="Y184" s="30">
        <f t="shared" si="61"/>
        <v>43197.021527777775</v>
      </c>
      <c r="Z184" s="31">
        <v>0.66666666666666663</v>
      </c>
      <c r="AA184" s="32">
        <f t="shared" si="62"/>
        <v>43196.979861111111</v>
      </c>
      <c r="AB184" s="55" t="str">
        <f t="shared" si="63"/>
        <v>1:00</v>
      </c>
      <c r="AC184" s="10">
        <f t="shared" si="64"/>
        <v>0</v>
      </c>
      <c r="AD184" s="10">
        <f t="shared" si="65"/>
        <v>1</v>
      </c>
      <c r="AE184" s="10">
        <f t="shared" si="66"/>
        <v>1</v>
      </c>
      <c r="AF184" s="28" t="str">
        <f t="shared" si="67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57"/>
        <v>52.41</v>
      </c>
      <c r="U185" s="35">
        <v>848.7</v>
      </c>
      <c r="V185" s="34">
        <f t="shared" si="58"/>
        <v>45.6</v>
      </c>
      <c r="W185" s="35">
        <f t="shared" si="59"/>
        <v>946.71</v>
      </c>
      <c r="X185" s="30">
        <f t="shared" si="60"/>
        <v>43196.315972222219</v>
      </c>
      <c r="Y185" s="30">
        <f t="shared" si="61"/>
        <v>43197.017361111109</v>
      </c>
      <c r="Z185" s="31">
        <v>0.66666666666666663</v>
      </c>
      <c r="AA185" s="32">
        <f t="shared" si="62"/>
        <v>43196.982638888883</v>
      </c>
      <c r="AB185" s="55" t="str">
        <f t="shared" si="63"/>
        <v>0:50</v>
      </c>
      <c r="AC185" s="10">
        <f t="shared" si="64"/>
        <v>50</v>
      </c>
      <c r="AD185" s="10">
        <f t="shared" si="65"/>
        <v>0</v>
      </c>
      <c r="AE185" s="10">
        <f t="shared" si="66"/>
        <v>1</v>
      </c>
      <c r="AF185" s="28" t="str">
        <f t="shared" si="67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57"/>
        <v>26.204999999999998</v>
      </c>
      <c r="U186" s="35">
        <v>849.7</v>
      </c>
      <c r="V186" s="34">
        <f t="shared" si="58"/>
        <v>54.15</v>
      </c>
      <c r="W186" s="35">
        <f t="shared" si="59"/>
        <v>930.05500000000006</v>
      </c>
      <c r="X186" s="30">
        <f t="shared" si="60"/>
        <v>43196.324999999997</v>
      </c>
      <c r="Y186" s="30">
        <f t="shared" si="61"/>
        <v>43196.993750000001</v>
      </c>
      <c r="Z186" s="31">
        <v>0.66666666666666663</v>
      </c>
      <c r="AA186" s="32">
        <f t="shared" si="62"/>
        <v>43196.991666666661</v>
      </c>
      <c r="AB186" s="55" t="str">
        <f t="shared" si="63"/>
        <v>0:03</v>
      </c>
      <c r="AC186" s="10">
        <f t="shared" si="64"/>
        <v>3</v>
      </c>
      <c r="AD186" s="10">
        <f t="shared" si="65"/>
        <v>0</v>
      </c>
      <c r="AE186" s="10">
        <f t="shared" si="66"/>
        <v>0.5</v>
      </c>
      <c r="AF186" s="28" t="str">
        <f t="shared" si="67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57"/>
        <v>52.41</v>
      </c>
      <c r="U187" s="35">
        <v>849.7</v>
      </c>
      <c r="V187" s="34">
        <f t="shared" si="58"/>
        <v>108.3</v>
      </c>
      <c r="W187" s="35">
        <f t="shared" si="59"/>
        <v>1010.41</v>
      </c>
      <c r="X187" s="30">
        <f t="shared" si="60"/>
        <v>43197.313194444447</v>
      </c>
      <c r="Y187" s="30">
        <f t="shared" si="61"/>
        <v>43198.018750000003</v>
      </c>
      <c r="Z187" s="31">
        <v>0.66666666666666663</v>
      </c>
      <c r="AA187" s="32">
        <f t="shared" ref="AA187" si="68">X187+Z187</f>
        <v>43197.979861111111</v>
      </c>
      <c r="AB187" s="55" t="str">
        <f t="shared" ref="AB187" si="69">TEXT(Y187-AA187,"[h]:mm")</f>
        <v>0:56</v>
      </c>
      <c r="AC187" s="10">
        <f t="shared" ref="AC187" si="70">MINUTE(AB187)</f>
        <v>56</v>
      </c>
      <c r="AD187" s="10">
        <f t="shared" ref="AD187" si="71">HOUR(AB187)</f>
        <v>0</v>
      </c>
      <c r="AE187" s="10">
        <f t="shared" ref="AE187" si="72">IF(AC187&lt;2,AD187,(IF(AND(AC187&gt;=2,AC187&lt;32),0.5,1)+AD187))</f>
        <v>1</v>
      </c>
      <c r="AF187" s="28" t="str">
        <f t="shared" ref="AF187" si="73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57"/>
        <v>52.41</v>
      </c>
      <c r="U188" s="35">
        <v>849.7</v>
      </c>
      <c r="V188" s="34">
        <f t="shared" ref="V188:V191" si="74">2.85*S188</f>
        <v>162.45000000000002</v>
      </c>
      <c r="W188" s="35">
        <f t="shared" ref="W188:W191" si="75">SUM(T188:V188)</f>
        <v>1064.56</v>
      </c>
      <c r="X188" s="30">
        <f t="shared" ref="X188:X191" si="76">A188+B188</f>
        <v>43197.31527777778</v>
      </c>
      <c r="Y188" s="30">
        <f t="shared" ref="Y188:Y191" si="77">D188+E188</f>
        <v>43198.009722222225</v>
      </c>
      <c r="Z188" s="31">
        <v>0.66666666666666663</v>
      </c>
      <c r="AA188" s="32">
        <f t="shared" ref="AA188:AA191" si="78">X188+Z188</f>
        <v>43197.981944444444</v>
      </c>
      <c r="AB188" s="55" t="str">
        <f t="shared" ref="AB188:AB191" si="79">TEXT(Y188-AA188,"[h]:mm")</f>
        <v>0:40</v>
      </c>
      <c r="AC188" s="10">
        <f t="shared" ref="AC188:AC191" si="80">MINUTE(AB188)</f>
        <v>40</v>
      </c>
      <c r="AD188" s="10">
        <f t="shared" ref="AD188:AD191" si="81">HOUR(AB188)</f>
        <v>0</v>
      </c>
      <c r="AE188" s="10">
        <f t="shared" ref="AE188:AE191" si="82">IF(AC188&lt;2,AD188,(IF(AND(AC188&gt;=2,AC188&lt;32),0.5,1)+AD188))</f>
        <v>1</v>
      </c>
      <c r="AF188" s="28" t="str">
        <f t="shared" ref="AF188:AF191" si="83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57"/>
        <v>26.204999999999998</v>
      </c>
      <c r="U189" s="35">
        <v>849.7</v>
      </c>
      <c r="V189" s="34">
        <f t="shared" si="74"/>
        <v>413.25</v>
      </c>
      <c r="W189" s="35">
        <f t="shared" si="75"/>
        <v>1289.1550000000002</v>
      </c>
      <c r="X189" s="30">
        <f t="shared" si="76"/>
        <v>43197.3125</v>
      </c>
      <c r="Y189" s="30">
        <f t="shared" si="77"/>
        <v>43197.990972222222</v>
      </c>
      <c r="Z189" s="31">
        <v>0.66666666666666663</v>
      </c>
      <c r="AA189" s="32">
        <f t="shared" si="78"/>
        <v>43197.979166666664</v>
      </c>
      <c r="AB189" s="55" t="str">
        <f t="shared" si="79"/>
        <v>0:17</v>
      </c>
      <c r="AC189" s="10">
        <f t="shared" si="80"/>
        <v>17</v>
      </c>
      <c r="AD189" s="10">
        <f t="shared" si="81"/>
        <v>0</v>
      </c>
      <c r="AE189" s="10">
        <f t="shared" si="82"/>
        <v>0.5</v>
      </c>
      <c r="AF189" s="28" t="str">
        <f t="shared" si="83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57"/>
        <v>52.41</v>
      </c>
      <c r="U190" s="35">
        <v>849.7</v>
      </c>
      <c r="V190" s="34">
        <f t="shared" si="74"/>
        <v>108.3</v>
      </c>
      <c r="W190" s="35">
        <f t="shared" si="75"/>
        <v>1010.41</v>
      </c>
      <c r="X190" s="30">
        <f t="shared" si="76"/>
        <v>43197.311111111114</v>
      </c>
      <c r="Y190" s="30">
        <f t="shared" si="77"/>
        <v>43198.011805555558</v>
      </c>
      <c r="Z190" s="31">
        <v>0.66666666666666663</v>
      </c>
      <c r="AA190" s="32">
        <f t="shared" si="78"/>
        <v>43197.977777777778</v>
      </c>
      <c r="AB190" s="55" t="str">
        <f t="shared" si="79"/>
        <v>0:49</v>
      </c>
      <c r="AC190" s="10">
        <f t="shared" si="80"/>
        <v>49</v>
      </c>
      <c r="AD190" s="10">
        <f t="shared" si="81"/>
        <v>0</v>
      </c>
      <c r="AE190" s="10">
        <f t="shared" si="82"/>
        <v>1</v>
      </c>
      <c r="AF190" s="28" t="str">
        <f t="shared" si="83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57"/>
        <v>26.204999999999998</v>
      </c>
      <c r="U191" s="35">
        <v>849.7</v>
      </c>
      <c r="V191" s="34">
        <f t="shared" si="74"/>
        <v>48.45</v>
      </c>
      <c r="W191" s="35">
        <f t="shared" si="75"/>
        <v>924.35500000000013</v>
      </c>
      <c r="X191" s="30">
        <f t="shared" si="76"/>
        <v>43197.319444444445</v>
      </c>
      <c r="Y191" s="30">
        <f t="shared" si="77"/>
        <v>43198.00277777778</v>
      </c>
      <c r="Z191" s="31">
        <v>0.66666666666666663</v>
      </c>
      <c r="AA191" s="32">
        <f t="shared" si="78"/>
        <v>43197.986111111109</v>
      </c>
      <c r="AB191" s="55" t="str">
        <f t="shared" si="79"/>
        <v>0:24</v>
      </c>
      <c r="AC191" s="10">
        <f t="shared" si="80"/>
        <v>24</v>
      </c>
      <c r="AD191" s="10">
        <f t="shared" si="81"/>
        <v>0</v>
      </c>
      <c r="AE191" s="10">
        <f t="shared" si="82"/>
        <v>0.5</v>
      </c>
      <c r="AF191" s="28" t="str">
        <f t="shared" si="83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ref="T192:T196" si="84">N192*52.41</f>
        <v>78.614999999999995</v>
      </c>
      <c r="U192" s="35">
        <v>849.7</v>
      </c>
      <c r="V192" s="34">
        <f t="shared" ref="V192:V196" si="85">2.85*S192</f>
        <v>54.15</v>
      </c>
      <c r="W192" s="35">
        <f t="shared" ref="W192:W196" si="86">SUM(T192:V192)</f>
        <v>982.46500000000003</v>
      </c>
      <c r="X192" s="30">
        <f t="shared" ref="X192:X196" si="87">A192+B192</f>
        <v>43198.317361111112</v>
      </c>
      <c r="Y192" s="30">
        <f t="shared" ref="Y192:Y196" si="88">D192+E192</f>
        <v>43199.03125</v>
      </c>
      <c r="Z192" s="31">
        <v>0.66666666666666663</v>
      </c>
      <c r="AA192" s="32">
        <f t="shared" ref="AA192:AA196" si="89">X192+Z192</f>
        <v>43198.984027777777</v>
      </c>
      <c r="AB192" s="55" t="str">
        <f t="shared" ref="AB192:AB196" si="90">TEXT(Y192-AA192,"[h]:mm")</f>
        <v>1:08</v>
      </c>
      <c r="AC192" s="10">
        <f t="shared" ref="AC192:AC196" si="91">MINUTE(AB192)</f>
        <v>8</v>
      </c>
      <c r="AD192" s="10">
        <f t="shared" ref="AD192:AD196" si="92">HOUR(AB192)</f>
        <v>1</v>
      </c>
      <c r="AE192" s="10">
        <f t="shared" ref="AE192:AE196" si="93">IF(AC192&lt;2,AD192,(IF(AND(AC192&gt;=2,AC192&lt;32),0.5,1)+AD192))</f>
        <v>1.5</v>
      </c>
      <c r="AF192" s="28" t="str">
        <f t="shared" ref="AF192:AF196" si="94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84"/>
        <v>52.41</v>
      </c>
      <c r="U193" s="35">
        <v>849.7</v>
      </c>
      <c r="V193" s="34">
        <f t="shared" si="85"/>
        <v>102.60000000000001</v>
      </c>
      <c r="W193" s="35">
        <f t="shared" si="86"/>
        <v>1004.71</v>
      </c>
      <c r="X193" s="30">
        <f t="shared" si="87"/>
        <v>43198.311805555553</v>
      </c>
      <c r="Y193" s="30">
        <f t="shared" si="88"/>
        <v>43199.019444444442</v>
      </c>
      <c r="Z193" s="31">
        <v>0.66666666666666663</v>
      </c>
      <c r="AA193" s="32">
        <f t="shared" si="89"/>
        <v>43198.978472222218</v>
      </c>
      <c r="AB193" s="55" t="str">
        <f t="shared" si="90"/>
        <v>0:59</v>
      </c>
      <c r="AC193" s="10">
        <f t="shared" si="91"/>
        <v>59</v>
      </c>
      <c r="AD193" s="10">
        <f t="shared" si="92"/>
        <v>0</v>
      </c>
      <c r="AE193" s="10">
        <f t="shared" si="93"/>
        <v>1</v>
      </c>
      <c r="AF193" s="28" t="str">
        <f t="shared" si="94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84"/>
        <v>52.41</v>
      </c>
      <c r="U194" s="35">
        <v>849.7</v>
      </c>
      <c r="V194" s="34">
        <f t="shared" si="85"/>
        <v>327.75</v>
      </c>
      <c r="W194" s="35">
        <f t="shared" si="86"/>
        <v>1229.8600000000001</v>
      </c>
      <c r="X194" s="30">
        <f t="shared" si="87"/>
        <v>43198.315972222219</v>
      </c>
      <c r="Y194" s="30">
        <f t="shared" si="88"/>
        <v>43199.021527777775</v>
      </c>
      <c r="Z194" s="31">
        <v>0.66666666666666663</v>
      </c>
      <c r="AA194" s="32">
        <f t="shared" si="89"/>
        <v>43198.982638888883</v>
      </c>
      <c r="AB194" s="55" t="str">
        <f t="shared" si="90"/>
        <v>0:56</v>
      </c>
      <c r="AC194" s="10">
        <f t="shared" si="91"/>
        <v>56</v>
      </c>
      <c r="AD194" s="10">
        <f t="shared" si="92"/>
        <v>0</v>
      </c>
      <c r="AE194" s="10">
        <f t="shared" si="93"/>
        <v>1</v>
      </c>
      <c r="AF194" s="28" t="str">
        <f t="shared" si="94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84"/>
        <v>26.204999999999998</v>
      </c>
      <c r="U195" s="35">
        <v>849.7</v>
      </c>
      <c r="V195" s="34">
        <f t="shared" si="85"/>
        <v>62.7</v>
      </c>
      <c r="W195" s="35">
        <f t="shared" si="86"/>
        <v>938.60500000000013</v>
      </c>
      <c r="X195" s="30">
        <f t="shared" si="87"/>
        <v>43198.313888888886</v>
      </c>
      <c r="Y195" s="30">
        <f t="shared" si="88"/>
        <v>43198.995833333334</v>
      </c>
      <c r="Z195" s="31">
        <v>0.66666666666666663</v>
      </c>
      <c r="AA195" s="32">
        <f t="shared" si="89"/>
        <v>43198.98055555555</v>
      </c>
      <c r="AB195" s="55" t="str">
        <f t="shared" si="90"/>
        <v>0:22</v>
      </c>
      <c r="AC195" s="10">
        <f t="shared" si="91"/>
        <v>22</v>
      </c>
      <c r="AD195" s="10">
        <f t="shared" si="92"/>
        <v>0</v>
      </c>
      <c r="AE195" s="10">
        <f t="shared" si="93"/>
        <v>0.5</v>
      </c>
      <c r="AF195" s="28" t="str">
        <f t="shared" si="94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84"/>
        <v>52.41</v>
      </c>
      <c r="U196" s="35">
        <v>849.7</v>
      </c>
      <c r="V196" s="34">
        <f t="shared" si="85"/>
        <v>478.8</v>
      </c>
      <c r="W196" s="35">
        <f t="shared" si="86"/>
        <v>1380.91</v>
      </c>
      <c r="X196" s="30">
        <f t="shared" si="87"/>
        <v>43198.315972222219</v>
      </c>
      <c r="Y196" s="30">
        <f t="shared" si="88"/>
        <v>43199.019444444442</v>
      </c>
      <c r="Z196" s="31">
        <v>0.66666666666666663</v>
      </c>
      <c r="AA196" s="32">
        <f t="shared" si="89"/>
        <v>43198.982638888883</v>
      </c>
      <c r="AB196" s="55" t="str">
        <f t="shared" si="90"/>
        <v>0:53</v>
      </c>
      <c r="AC196" s="10">
        <f t="shared" si="91"/>
        <v>53</v>
      </c>
      <c r="AD196" s="10">
        <f t="shared" si="92"/>
        <v>0</v>
      </c>
      <c r="AE196" s="10">
        <f t="shared" si="93"/>
        <v>1</v>
      </c>
      <c r="AF196" s="28" t="str">
        <f t="shared" si="94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716</v>
      </c>
      <c r="I197" s="15" t="s">
        <v>717</v>
      </c>
      <c r="J197" s="10" t="s">
        <v>652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ref="T197" si="95">N197*52.41</f>
        <v>78.614999999999995</v>
      </c>
      <c r="U197" s="35">
        <v>849.7</v>
      </c>
      <c r="V197" s="34">
        <f t="shared" ref="V197" si="96">2.85*S197</f>
        <v>570</v>
      </c>
      <c r="W197" s="35">
        <f t="shared" ref="W197" si="97">SUM(T197:V197)</f>
        <v>1498.3150000000001</v>
      </c>
      <c r="X197" s="30">
        <f t="shared" ref="X197" si="98">A197+B197</f>
        <v>43199.309027777781</v>
      </c>
      <c r="Y197" s="30">
        <f t="shared" ref="Y197" si="99">D197+E197</f>
        <v>43200.024305555555</v>
      </c>
      <c r="Z197" s="31">
        <v>0.66666666666666663</v>
      </c>
      <c r="AA197" s="32">
        <f t="shared" ref="AA197" si="100">X197+Z197</f>
        <v>43199.975694444445</v>
      </c>
      <c r="AB197" s="55" t="str">
        <f t="shared" ref="AB197" si="101">TEXT(Y197-AA197,"[h]:mm")</f>
        <v>1:10</v>
      </c>
      <c r="AC197" s="10">
        <f t="shared" ref="AC197" si="102">MINUTE(AB197)</f>
        <v>10</v>
      </c>
      <c r="AD197" s="10">
        <f t="shared" ref="AD197" si="103">HOUR(AB197)</f>
        <v>1</v>
      </c>
      <c r="AE197" s="10">
        <f t="shared" ref="AE197" si="104">IF(AC197&lt;2,AD197,(IF(AND(AC197&gt;=2,AC197&lt;32),0.5,1)+AD197))</f>
        <v>1.5</v>
      </c>
      <c r="AF197" s="28" t="str">
        <f t="shared" ref="AF197" si="105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718</v>
      </c>
      <c r="I198" s="15" t="s">
        <v>719</v>
      </c>
      <c r="J198" s="10" t="s">
        <v>652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ref="T198:T201" si="106">N198*52.41</f>
        <v>26.204999999999998</v>
      </c>
      <c r="U198" s="35">
        <v>849.7</v>
      </c>
      <c r="V198" s="34">
        <f t="shared" ref="V198:V201" si="107">2.85*S198</f>
        <v>62.7</v>
      </c>
      <c r="W198" s="35">
        <f t="shared" ref="W198:W201" si="108">SUM(T198:V198)</f>
        <v>938.60500000000013</v>
      </c>
      <c r="X198" s="30">
        <f t="shared" ref="X198:X201" si="109">A198+B198</f>
        <v>43199.311111111114</v>
      </c>
      <c r="Y198" s="30">
        <f t="shared" ref="Y198:Y201" si="110">D198+E198</f>
        <v>43199.995833333334</v>
      </c>
      <c r="Z198" s="31">
        <v>0.66666666666666663</v>
      </c>
      <c r="AA198" s="32">
        <f t="shared" ref="AA198:AA201" si="111">X198+Z198</f>
        <v>43199.977777777778</v>
      </c>
      <c r="AB198" s="55" t="str">
        <f t="shared" ref="AB198:AB201" si="112">TEXT(Y198-AA198,"[h]:mm")</f>
        <v>0:26</v>
      </c>
      <c r="AC198" s="10">
        <f t="shared" ref="AC198:AC201" si="113">MINUTE(AB198)</f>
        <v>26</v>
      </c>
      <c r="AD198" s="10">
        <f t="shared" ref="AD198:AD201" si="114">HOUR(AB198)</f>
        <v>0</v>
      </c>
      <c r="AE198" s="10">
        <f t="shared" ref="AE198:AE201" si="115">IF(AC198&lt;2,AD198,(IF(AND(AC198&gt;=2,AC198&lt;32),0.5,1)+AD198))</f>
        <v>0.5</v>
      </c>
      <c r="AF198" s="28" t="str">
        <f t="shared" ref="AF198:AF201" si="116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720</v>
      </c>
      <c r="I199" s="15" t="s">
        <v>721</v>
      </c>
      <c r="J199" s="10" t="s">
        <v>652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106"/>
        <v>52.41</v>
      </c>
      <c r="U199" s="35">
        <v>849.7</v>
      </c>
      <c r="V199" s="34">
        <f t="shared" si="107"/>
        <v>99.75</v>
      </c>
      <c r="W199" s="35">
        <f t="shared" si="108"/>
        <v>1001.86</v>
      </c>
      <c r="X199" s="30">
        <f t="shared" si="109"/>
        <v>43199.320138888892</v>
      </c>
      <c r="Y199" s="30">
        <f t="shared" si="110"/>
        <v>43200.015277777777</v>
      </c>
      <c r="Z199" s="31">
        <v>0.66666666666666663</v>
      </c>
      <c r="AA199" s="32">
        <f t="shared" si="111"/>
        <v>43199.986805555556</v>
      </c>
      <c r="AB199" s="55" t="str">
        <f t="shared" si="112"/>
        <v>0:41</v>
      </c>
      <c r="AC199" s="10">
        <f t="shared" si="113"/>
        <v>41</v>
      </c>
      <c r="AD199" s="10">
        <f t="shared" si="114"/>
        <v>0</v>
      </c>
      <c r="AE199" s="10">
        <f t="shared" si="115"/>
        <v>1</v>
      </c>
      <c r="AF199" s="28" t="str">
        <f t="shared" si="116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722</v>
      </c>
      <c r="I200" s="15" t="s">
        <v>723</v>
      </c>
      <c r="J200" s="10" t="s">
        <v>652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106"/>
        <v>52.41</v>
      </c>
      <c r="U200" s="35">
        <v>849.7</v>
      </c>
      <c r="V200" s="34">
        <f t="shared" si="107"/>
        <v>62.7</v>
      </c>
      <c r="W200" s="35">
        <f t="shared" si="108"/>
        <v>964.81000000000006</v>
      </c>
      <c r="X200" s="30">
        <f t="shared" si="109"/>
        <v>43199.308333333334</v>
      </c>
      <c r="Y200" s="30">
        <f t="shared" si="110"/>
        <v>43200.004166666666</v>
      </c>
      <c r="Z200" s="31">
        <v>0.66666666666666663</v>
      </c>
      <c r="AA200" s="32">
        <f t="shared" si="111"/>
        <v>43199.974999999999</v>
      </c>
      <c r="AB200" s="55" t="str">
        <f t="shared" si="112"/>
        <v>0:42</v>
      </c>
      <c r="AC200" s="10">
        <f t="shared" si="113"/>
        <v>42</v>
      </c>
      <c r="AD200" s="10">
        <f t="shared" si="114"/>
        <v>0</v>
      </c>
      <c r="AE200" s="10">
        <f t="shared" si="115"/>
        <v>1</v>
      </c>
      <c r="AF200" s="28" t="str">
        <f t="shared" si="116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724</v>
      </c>
      <c r="I201" s="15" t="s">
        <v>725</v>
      </c>
      <c r="J201" s="10" t="s">
        <v>652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106"/>
        <v>26.204999999999998</v>
      </c>
      <c r="U201" s="35">
        <v>849.7</v>
      </c>
      <c r="V201" s="34">
        <f t="shared" si="107"/>
        <v>356.25</v>
      </c>
      <c r="W201" s="35">
        <f t="shared" si="108"/>
        <v>1232.1550000000002</v>
      </c>
      <c r="X201" s="30">
        <f t="shared" si="109"/>
        <v>43199.322222222225</v>
      </c>
      <c r="Y201" s="30">
        <f t="shared" si="110"/>
        <v>43199.999305555553</v>
      </c>
      <c r="Z201" s="31">
        <v>0.66666666666666663</v>
      </c>
      <c r="AA201" s="32">
        <f t="shared" si="111"/>
        <v>43199.988888888889</v>
      </c>
      <c r="AB201" s="55" t="str">
        <f t="shared" si="112"/>
        <v>0:15</v>
      </c>
      <c r="AC201" s="10">
        <f t="shared" si="113"/>
        <v>15</v>
      </c>
      <c r="AD201" s="10">
        <f t="shared" si="114"/>
        <v>0</v>
      </c>
      <c r="AE201" s="10">
        <f t="shared" si="115"/>
        <v>0.5</v>
      </c>
      <c r="AF201" s="28" t="str">
        <f t="shared" si="116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726</v>
      </c>
      <c r="I202" s="15" t="s">
        <v>727</v>
      </c>
      <c r="J202" s="10" t="s">
        <v>652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ref="T202" si="117">N202*52.41</f>
        <v>52.41</v>
      </c>
      <c r="U202" s="35">
        <v>849.7</v>
      </c>
      <c r="V202" s="34">
        <f t="shared" ref="V202" si="118">2.85*S202</f>
        <v>310.65000000000003</v>
      </c>
      <c r="W202" s="35">
        <f t="shared" ref="W202" si="119">SUM(T202:V202)</f>
        <v>1212.76</v>
      </c>
      <c r="X202" s="30">
        <f t="shared" ref="X202" si="120">A202+B202</f>
        <v>43200.309027777781</v>
      </c>
      <c r="Y202" s="30">
        <f t="shared" ref="Y202" si="121">D202+E202</f>
        <v>43201.006249999999</v>
      </c>
      <c r="Z202" s="31">
        <v>0.66666666666666663</v>
      </c>
      <c r="AA202" s="32">
        <f t="shared" ref="AA202" si="122">X202+Z202</f>
        <v>43200.975694444445</v>
      </c>
      <c r="AB202" s="55" t="str">
        <f t="shared" ref="AB202" si="123">TEXT(Y202-AA202,"[h]:mm")</f>
        <v>0:44</v>
      </c>
      <c r="AC202" s="10">
        <f t="shared" ref="AC202" si="124">MINUTE(AB202)</f>
        <v>44</v>
      </c>
      <c r="AD202" s="10">
        <f t="shared" ref="AD202" si="125">HOUR(AB202)</f>
        <v>0</v>
      </c>
      <c r="AE202" s="10">
        <f t="shared" ref="AE202" si="126">IF(AC202&lt;2,AD202,(IF(AND(AC202&gt;=2,AC202&lt;32),0.5,1)+AD202))</f>
        <v>1</v>
      </c>
      <c r="AF202" s="28" t="str">
        <f t="shared" ref="AF202" si="127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728</v>
      </c>
      <c r="I203" s="15" t="s">
        <v>729</v>
      </c>
      <c r="J203" s="10" t="s">
        <v>652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ref="T203:T206" si="128">N203*52.41</f>
        <v>26.204999999999998</v>
      </c>
      <c r="U203" s="35">
        <v>849.7</v>
      </c>
      <c r="V203" s="34">
        <f t="shared" ref="V203:V206" si="129">2.85*S203</f>
        <v>430.35</v>
      </c>
      <c r="W203" s="35">
        <f t="shared" ref="W203:W206" si="130">SUM(T203:V203)</f>
        <v>1306.2550000000001</v>
      </c>
      <c r="X203" s="30">
        <f t="shared" ref="X203:X206" si="131">A203+B203</f>
        <v>43200.311111111114</v>
      </c>
      <c r="Y203" s="30">
        <f t="shared" ref="Y203:Y206" si="132">D203+E203</f>
        <v>43200.999305555553</v>
      </c>
      <c r="Z203" s="31">
        <v>0.66666666666666663</v>
      </c>
      <c r="AA203" s="32">
        <f t="shared" ref="AA203:AA206" si="133">X203+Z203</f>
        <v>43200.977777777778</v>
      </c>
      <c r="AB203" s="55" t="str">
        <f t="shared" ref="AB203:AB206" si="134">TEXT(Y203-AA203,"[h]:mm")</f>
        <v>0:31</v>
      </c>
      <c r="AC203" s="10">
        <f t="shared" ref="AC203:AC206" si="135">MINUTE(AB203)</f>
        <v>31</v>
      </c>
      <c r="AD203" s="10">
        <f t="shared" ref="AD203:AD206" si="136">HOUR(AB203)</f>
        <v>0</v>
      </c>
      <c r="AE203" s="10">
        <f t="shared" ref="AE203:AE206" si="137">IF(AC203&lt;2,AD203,(IF(AND(AC203&gt;=2,AC203&lt;32),0.5,1)+AD203))</f>
        <v>0.5</v>
      </c>
      <c r="AF203" s="28" t="str">
        <f t="shared" ref="AF203:AF206" si="13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730</v>
      </c>
      <c r="I204" s="15" t="s">
        <v>731</v>
      </c>
      <c r="J204" s="10" t="s">
        <v>652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128"/>
        <v>52.41</v>
      </c>
      <c r="U204" s="35">
        <v>849.7</v>
      </c>
      <c r="V204" s="34">
        <f t="shared" si="129"/>
        <v>125.4</v>
      </c>
      <c r="W204" s="35">
        <f t="shared" si="130"/>
        <v>1027.51</v>
      </c>
      <c r="X204" s="30">
        <f t="shared" si="131"/>
        <v>43200.301388888889</v>
      </c>
      <c r="Y204" s="30">
        <f t="shared" si="132"/>
        <v>43201.009027777778</v>
      </c>
      <c r="Z204" s="31">
        <v>0.66666666666666663</v>
      </c>
      <c r="AA204" s="32">
        <f t="shared" si="133"/>
        <v>43200.968055555553</v>
      </c>
      <c r="AB204" s="55" t="str">
        <f t="shared" si="134"/>
        <v>0:59</v>
      </c>
      <c r="AC204" s="10">
        <f t="shared" si="135"/>
        <v>59</v>
      </c>
      <c r="AD204" s="10">
        <f t="shared" si="136"/>
        <v>0</v>
      </c>
      <c r="AE204" s="10">
        <f t="shared" si="137"/>
        <v>1</v>
      </c>
      <c r="AF204" s="28" t="str">
        <f t="shared" si="13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732</v>
      </c>
      <c r="I205" s="15" t="s">
        <v>733</v>
      </c>
      <c r="J205" s="10" t="s">
        <v>652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128"/>
        <v>52.41</v>
      </c>
      <c r="U205" s="35">
        <v>849.7</v>
      </c>
      <c r="V205" s="34">
        <f t="shared" si="129"/>
        <v>68.400000000000006</v>
      </c>
      <c r="W205" s="35">
        <f t="shared" si="130"/>
        <v>970.51</v>
      </c>
      <c r="X205" s="30">
        <f t="shared" si="131"/>
        <v>43200.306944444441</v>
      </c>
      <c r="Y205" s="30">
        <f t="shared" si="132"/>
        <v>43201.002083333333</v>
      </c>
      <c r="Z205" s="31">
        <v>0.66666666666666663</v>
      </c>
      <c r="AA205" s="32">
        <f t="shared" si="133"/>
        <v>43200.973611111105</v>
      </c>
      <c r="AB205" s="55" t="str">
        <f t="shared" si="134"/>
        <v>0:41</v>
      </c>
      <c r="AC205" s="10">
        <f t="shared" si="135"/>
        <v>41</v>
      </c>
      <c r="AD205" s="10">
        <f t="shared" si="136"/>
        <v>0</v>
      </c>
      <c r="AE205" s="10">
        <f t="shared" si="137"/>
        <v>1</v>
      </c>
      <c r="AF205" s="28" t="str">
        <f t="shared" si="13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734</v>
      </c>
      <c r="I206" s="15" t="s">
        <v>735</v>
      </c>
      <c r="J206" s="10" t="s">
        <v>652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128"/>
        <v>78.614999999999995</v>
      </c>
      <c r="U206" s="35">
        <v>849.7</v>
      </c>
      <c r="V206" s="34">
        <f t="shared" si="129"/>
        <v>151.05000000000001</v>
      </c>
      <c r="W206" s="35">
        <f t="shared" si="130"/>
        <v>1079.365</v>
      </c>
      <c r="X206" s="30">
        <f t="shared" si="131"/>
        <v>43200.3125</v>
      </c>
      <c r="Y206" s="30">
        <f t="shared" si="132"/>
        <v>43201.023611111108</v>
      </c>
      <c r="Z206" s="31">
        <v>0.66666666666666663</v>
      </c>
      <c r="AA206" s="32">
        <f t="shared" si="133"/>
        <v>43200.979166666664</v>
      </c>
      <c r="AB206" s="55" t="str">
        <f t="shared" si="134"/>
        <v>1:04</v>
      </c>
      <c r="AC206" s="10">
        <f t="shared" si="135"/>
        <v>4</v>
      </c>
      <c r="AD206" s="10">
        <f t="shared" si="136"/>
        <v>1</v>
      </c>
      <c r="AE206" s="10">
        <f t="shared" si="137"/>
        <v>1.5</v>
      </c>
      <c r="AF206" s="28" t="str">
        <f t="shared" si="13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736</v>
      </c>
      <c r="I207" s="15" t="s">
        <v>737</v>
      </c>
      <c r="J207" s="10" t="s">
        <v>652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ref="T207" si="139">N207*52.41</f>
        <v>104.82</v>
      </c>
      <c r="U207" s="35">
        <v>849.7</v>
      </c>
      <c r="V207" s="34">
        <f t="shared" ref="V207" si="140">2.85*S207</f>
        <v>105.45</v>
      </c>
      <c r="W207" s="35">
        <f t="shared" ref="W207" si="141">SUM(T207:V207)</f>
        <v>1059.97</v>
      </c>
      <c r="X207" s="30">
        <f t="shared" ref="X207" si="142">A207+B207</f>
        <v>43201.304861111108</v>
      </c>
      <c r="Y207" s="30">
        <f t="shared" ref="Y207" si="143">D207+E207</f>
        <v>43202.037499999999</v>
      </c>
      <c r="Z207" s="31">
        <v>0.66666666666666663</v>
      </c>
      <c r="AA207" s="32">
        <f t="shared" ref="AA207" si="144">X207+Z207</f>
        <v>43201.971527777772</v>
      </c>
      <c r="AB207" s="55" t="str">
        <f t="shared" ref="AB207" si="145">TEXT(Y207-AA207,"[h]:mm")</f>
        <v>1:35</v>
      </c>
      <c r="AC207" s="10">
        <f t="shared" ref="AC207" si="146">MINUTE(AB207)</f>
        <v>35</v>
      </c>
      <c r="AD207" s="10">
        <f t="shared" ref="AD207" si="147">HOUR(AB207)</f>
        <v>1</v>
      </c>
      <c r="AE207" s="10">
        <f t="shared" ref="AE207" si="148">IF(AC207&lt;2,AD207,(IF(AND(AC207&gt;=2,AC207&lt;32),0.5,1)+AD207))</f>
        <v>2</v>
      </c>
      <c r="AF207" s="28" t="str">
        <f t="shared" ref="AF207" si="149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739</v>
      </c>
      <c r="I208" s="15" t="s">
        <v>740</v>
      </c>
      <c r="J208" s="10" t="s">
        <v>652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ref="T208:T211" si="150">N208*52.41</f>
        <v>104.82</v>
      </c>
      <c r="U208" s="35">
        <v>849.7</v>
      </c>
      <c r="V208" s="34">
        <f t="shared" ref="V208:V212" si="151">2.85*S208</f>
        <v>259.35000000000002</v>
      </c>
      <c r="W208" s="35">
        <f t="shared" ref="W208:W211" si="152">SUM(T208:V208)</f>
        <v>1213.8699999999999</v>
      </c>
      <c r="X208" s="30">
        <f t="shared" ref="X208:X212" si="153">A208+B208</f>
        <v>43201.309027777781</v>
      </c>
      <c r="Y208" s="30">
        <f t="shared" ref="Y208:Y212" si="154">D208+E208</f>
        <v>43202.040277777778</v>
      </c>
      <c r="Z208" s="31">
        <v>0.66666666666666663</v>
      </c>
      <c r="AA208" s="32">
        <f t="shared" ref="AA208:AA211" si="155">X208+Z208</f>
        <v>43201.975694444445</v>
      </c>
      <c r="AB208" s="55" t="str">
        <f t="shared" ref="AB208:AB211" si="156">TEXT(Y208-AA208,"[h]:mm")</f>
        <v>1:33</v>
      </c>
      <c r="AC208" s="10">
        <f t="shared" ref="AC208:AC211" si="157">MINUTE(AB208)</f>
        <v>33</v>
      </c>
      <c r="AD208" s="10">
        <f t="shared" ref="AD208:AD211" si="158">HOUR(AB208)</f>
        <v>1</v>
      </c>
      <c r="AE208" s="10">
        <f t="shared" ref="AE208:AE211" si="159">IF(AC208&lt;2,AD208,(IF(AND(AC208&gt;=2,AC208&lt;32),0.5,1)+AD208))</f>
        <v>2</v>
      </c>
      <c r="AF208" s="28" t="str">
        <f t="shared" ref="AF208:AF211" si="160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741</v>
      </c>
      <c r="I209" s="15" t="s">
        <v>742</v>
      </c>
      <c r="J209" s="10" t="s">
        <v>652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150"/>
        <v>52.41</v>
      </c>
      <c r="U209" s="35">
        <v>849.7</v>
      </c>
      <c r="V209" s="34">
        <f t="shared" si="151"/>
        <v>461.7</v>
      </c>
      <c r="W209" s="35">
        <f t="shared" si="152"/>
        <v>1363.81</v>
      </c>
      <c r="X209" s="30">
        <f t="shared" si="153"/>
        <v>43201.311111111114</v>
      </c>
      <c r="Y209" s="30">
        <f t="shared" si="154"/>
        <v>43202.001388888886</v>
      </c>
      <c r="Z209" s="31">
        <v>0.66666666666666663</v>
      </c>
      <c r="AA209" s="32">
        <f t="shared" si="155"/>
        <v>43201.977777777778</v>
      </c>
      <c r="AB209" s="55" t="str">
        <f t="shared" si="156"/>
        <v>0:34</v>
      </c>
      <c r="AC209" s="10">
        <f t="shared" si="157"/>
        <v>34</v>
      </c>
      <c r="AD209" s="10">
        <f t="shared" si="158"/>
        <v>0</v>
      </c>
      <c r="AE209" s="10">
        <f t="shared" si="159"/>
        <v>1</v>
      </c>
      <c r="AF209" s="28" t="str">
        <f t="shared" si="160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743</v>
      </c>
      <c r="I210" s="15" t="s">
        <v>744</v>
      </c>
      <c r="J210" s="10" t="s">
        <v>652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150"/>
        <v>26.204999999999998</v>
      </c>
      <c r="U210" s="35">
        <v>849.7</v>
      </c>
      <c r="V210" s="34">
        <f t="shared" si="151"/>
        <v>59.85</v>
      </c>
      <c r="W210" s="35">
        <f t="shared" si="152"/>
        <v>935.75500000000011</v>
      </c>
      <c r="X210" s="30">
        <f t="shared" si="153"/>
        <v>43201.31527777778</v>
      </c>
      <c r="Y210" s="30">
        <f t="shared" si="154"/>
        <v>43201.989583333336</v>
      </c>
      <c r="Z210" s="31">
        <v>0.66666666666666663</v>
      </c>
      <c r="AA210" s="32">
        <f t="shared" si="155"/>
        <v>43201.981944444444</v>
      </c>
      <c r="AB210" s="55" t="str">
        <f t="shared" si="156"/>
        <v>0:11</v>
      </c>
      <c r="AC210" s="10">
        <f t="shared" si="157"/>
        <v>11</v>
      </c>
      <c r="AD210" s="10">
        <f t="shared" si="158"/>
        <v>0</v>
      </c>
      <c r="AE210" s="10">
        <f t="shared" si="159"/>
        <v>0.5</v>
      </c>
      <c r="AF210" s="28" t="str">
        <f t="shared" si="160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746</v>
      </c>
      <c r="I211" s="15" t="s">
        <v>747</v>
      </c>
      <c r="J211" s="10" t="s">
        <v>652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150"/>
        <v>78.614999999999995</v>
      </c>
      <c r="U211" s="35">
        <v>849.7</v>
      </c>
      <c r="V211" s="34">
        <f t="shared" si="151"/>
        <v>168.15</v>
      </c>
      <c r="W211" s="35">
        <f t="shared" si="152"/>
        <v>1096.4650000000001</v>
      </c>
      <c r="X211" s="30">
        <f t="shared" si="153"/>
        <v>43201.31527777778</v>
      </c>
      <c r="Y211" s="30">
        <f t="shared" si="154"/>
        <v>43202.030555555553</v>
      </c>
      <c r="Z211" s="31">
        <v>0.66666666666666663</v>
      </c>
      <c r="AA211" s="32">
        <f t="shared" si="155"/>
        <v>43201.981944444444</v>
      </c>
      <c r="AB211" s="55" t="str">
        <f t="shared" si="156"/>
        <v>1:10</v>
      </c>
      <c r="AC211" s="10">
        <f t="shared" si="157"/>
        <v>10</v>
      </c>
      <c r="AD211" s="10">
        <f t="shared" si="158"/>
        <v>1</v>
      </c>
      <c r="AE211" s="10">
        <f t="shared" si="159"/>
        <v>1.5</v>
      </c>
      <c r="AF211" s="28" t="str">
        <f t="shared" si="160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748</v>
      </c>
      <c r="I212" s="15" t="s">
        <v>749</v>
      </c>
      <c r="J212" s="10" t="s">
        <v>652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ref="T212" si="161">N212*52.41</f>
        <v>78.614999999999995</v>
      </c>
      <c r="U212" s="35">
        <v>849.7</v>
      </c>
      <c r="V212" s="34">
        <f t="shared" ref="V212" si="162">2.85*S212</f>
        <v>122.55</v>
      </c>
      <c r="W212" s="35">
        <f t="shared" ref="W212" si="163">SUM(T212:V212)</f>
        <v>1050.865</v>
      </c>
      <c r="X212" s="30">
        <f t="shared" ref="X212" si="164">A212+B212</f>
        <v>43202.302777777775</v>
      </c>
      <c r="Y212" s="30">
        <f t="shared" ref="Y212" si="165">D212+E212</f>
        <v>43203.029166666667</v>
      </c>
      <c r="Z212" s="31">
        <v>0.66666666666666663</v>
      </c>
      <c r="AA212" s="32">
        <f t="shared" ref="AA212" si="166">X212+Z212</f>
        <v>43202.969444444439</v>
      </c>
      <c r="AB212" s="55" t="str">
        <f t="shared" ref="AB212" si="167">TEXT(Y212-AA212,"[h]:mm")</f>
        <v>1:26</v>
      </c>
      <c r="AC212" s="10">
        <f t="shared" ref="AC212" si="168">MINUTE(AB212)</f>
        <v>26</v>
      </c>
      <c r="AD212" s="10">
        <f t="shared" ref="AD212" si="169">HOUR(AB212)</f>
        <v>1</v>
      </c>
      <c r="AE212" s="10">
        <f t="shared" ref="AE212" si="170">IF(AC212&lt;2,AD212,(IF(AND(AC212&gt;=2,AC212&lt;32),0.5,1)+AD212))</f>
        <v>1.5</v>
      </c>
      <c r="AF212" s="28" t="str">
        <f t="shared" ref="AF212" si="171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751</v>
      </c>
      <c r="I213" s="15" t="s">
        <v>752</v>
      </c>
      <c r="J213" s="10" t="s">
        <v>652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ref="T213:T216" si="172">N213*52.41</f>
        <v>26.204999999999998</v>
      </c>
      <c r="U213" s="35">
        <v>849.7</v>
      </c>
      <c r="V213" s="34">
        <f t="shared" ref="V213:V216" si="173">2.85*S213</f>
        <v>59.85</v>
      </c>
      <c r="W213" s="35">
        <f t="shared" ref="W213:W216" si="174">SUM(T213:V213)</f>
        <v>935.75500000000011</v>
      </c>
      <c r="X213" s="30">
        <f t="shared" ref="X213:X216" si="175">A213+B213</f>
        <v>43202.331250000003</v>
      </c>
      <c r="Y213" s="30">
        <f t="shared" ref="Y213:Y216" si="176">D213+E213</f>
        <v>43203.001388888886</v>
      </c>
      <c r="Z213" s="31">
        <v>0.66666666666666663</v>
      </c>
      <c r="AA213" s="32">
        <f t="shared" ref="AA213:AA216" si="177">X213+Z213</f>
        <v>43202.997916666667</v>
      </c>
      <c r="AB213" s="55" t="str">
        <f t="shared" ref="AB213:AB216" si="178">TEXT(Y213-AA213,"[h]:mm")</f>
        <v>0:05</v>
      </c>
      <c r="AC213" s="10">
        <f t="shared" ref="AC213:AC216" si="179">MINUTE(AB213)</f>
        <v>5</v>
      </c>
      <c r="AD213" s="10">
        <f t="shared" ref="AD213:AD216" si="180">HOUR(AB213)</f>
        <v>0</v>
      </c>
      <c r="AE213" s="10">
        <f t="shared" ref="AE213:AE216" si="181">IF(AC213&lt;2,AD213,(IF(AND(AC213&gt;=2,AC213&lt;32),0.5,1)+AD213))</f>
        <v>0.5</v>
      </c>
      <c r="AF213" s="28" t="str">
        <f t="shared" ref="AF213:AF216" si="182">TEXT(AE213/24,"[h]:mm")</f>
        <v>0:30</v>
      </c>
    </row>
    <row r="214" spans="1:32" ht="14.25">
      <c r="A214" s="12">
        <v>43202</v>
      </c>
      <c r="B214" s="26">
        <v>0.31180555555555556</v>
      </c>
      <c r="C214" s="11" t="s">
        <v>65</v>
      </c>
      <c r="D214" s="13">
        <v>43203</v>
      </c>
      <c r="E214" s="27">
        <v>1.1111111111111112E-2</v>
      </c>
      <c r="F214" s="11" t="s">
        <v>65</v>
      </c>
      <c r="G214" s="11" t="s">
        <v>66</v>
      </c>
      <c r="H214" s="7" t="s">
        <v>754</v>
      </c>
      <c r="I214" s="15" t="s">
        <v>755</v>
      </c>
      <c r="J214" s="10" t="s">
        <v>652</v>
      </c>
      <c r="K214" s="10" t="s">
        <v>29</v>
      </c>
      <c r="L214" s="11" t="s">
        <v>23</v>
      </c>
      <c r="M214" s="11" t="s">
        <v>69</v>
      </c>
      <c r="N214" s="33">
        <f t="shared" si="1"/>
        <v>1</v>
      </c>
      <c r="O214" s="11">
        <v>3</v>
      </c>
      <c r="P214" s="11">
        <v>7</v>
      </c>
      <c r="Q214" s="11">
        <v>7349</v>
      </c>
      <c r="R214" s="11">
        <v>7422</v>
      </c>
      <c r="S214" s="11">
        <f t="shared" si="15"/>
        <v>73</v>
      </c>
      <c r="T214" s="11">
        <f t="shared" si="172"/>
        <v>52.41</v>
      </c>
      <c r="U214" s="35">
        <v>849.7</v>
      </c>
      <c r="V214" s="34">
        <f t="shared" si="173"/>
        <v>208.05</v>
      </c>
      <c r="W214" s="35">
        <f t="shared" si="174"/>
        <v>1110.1600000000001</v>
      </c>
      <c r="X214" s="30">
        <f t="shared" si="175"/>
        <v>43202.311805555553</v>
      </c>
      <c r="Y214" s="30">
        <f t="shared" si="176"/>
        <v>43203.011111111111</v>
      </c>
      <c r="Z214" s="31">
        <v>0.66666666666666663</v>
      </c>
      <c r="AA214" s="32">
        <f t="shared" si="177"/>
        <v>43202.978472222218</v>
      </c>
      <c r="AB214" s="55" t="str">
        <f t="shared" si="178"/>
        <v>0:47</v>
      </c>
      <c r="AC214" s="10">
        <f t="shared" si="179"/>
        <v>47</v>
      </c>
      <c r="AD214" s="10">
        <f t="shared" si="180"/>
        <v>0</v>
      </c>
      <c r="AE214" s="10">
        <f t="shared" si="181"/>
        <v>1</v>
      </c>
      <c r="AF214" s="28" t="str">
        <f t="shared" si="182"/>
        <v>1:00</v>
      </c>
    </row>
    <row r="215" spans="1:32" ht="14.25">
      <c r="A215" s="12">
        <v>43202</v>
      </c>
      <c r="B215" s="26">
        <v>0.31527777777777777</v>
      </c>
      <c r="C215" s="11" t="s">
        <v>65</v>
      </c>
      <c r="D215" s="13">
        <v>43203</v>
      </c>
      <c r="E215" s="27">
        <v>3.2638888888888891E-2</v>
      </c>
      <c r="F215" s="11" t="s">
        <v>65</v>
      </c>
      <c r="G215" s="11" t="s">
        <v>66</v>
      </c>
      <c r="H215" s="7" t="s">
        <v>756</v>
      </c>
      <c r="I215" s="15" t="s">
        <v>757</v>
      </c>
      <c r="J215" s="10" t="s">
        <v>652</v>
      </c>
      <c r="K215" s="10" t="s">
        <v>25</v>
      </c>
      <c r="L215" s="11" t="s">
        <v>26</v>
      </c>
      <c r="M215" s="11" t="s">
        <v>69</v>
      </c>
      <c r="N215" s="33">
        <f t="shared" si="1"/>
        <v>1.5</v>
      </c>
      <c r="O215" s="11">
        <v>8</v>
      </c>
      <c r="P215" s="11">
        <v>8</v>
      </c>
      <c r="Q215" s="11">
        <v>6063</v>
      </c>
      <c r="R215" s="11">
        <v>6207</v>
      </c>
      <c r="S215" s="11">
        <f t="shared" si="15"/>
        <v>144</v>
      </c>
      <c r="T215" s="11">
        <f t="shared" si="172"/>
        <v>78.614999999999995</v>
      </c>
      <c r="U215" s="35">
        <v>849.7</v>
      </c>
      <c r="V215" s="34">
        <f t="shared" si="173"/>
        <v>410.40000000000003</v>
      </c>
      <c r="W215" s="35">
        <f t="shared" si="174"/>
        <v>1338.7150000000001</v>
      </c>
      <c r="X215" s="30">
        <f t="shared" si="175"/>
        <v>43202.31527777778</v>
      </c>
      <c r="Y215" s="30">
        <f t="shared" si="176"/>
        <v>43203.032638888886</v>
      </c>
      <c r="Z215" s="31">
        <v>0.66666666666666663</v>
      </c>
      <c r="AA215" s="32">
        <f t="shared" si="177"/>
        <v>43202.981944444444</v>
      </c>
      <c r="AB215" s="55" t="str">
        <f t="shared" si="178"/>
        <v>1:13</v>
      </c>
      <c r="AC215" s="10">
        <f t="shared" si="179"/>
        <v>13</v>
      </c>
      <c r="AD215" s="10">
        <f t="shared" si="180"/>
        <v>1</v>
      </c>
      <c r="AE215" s="10">
        <f t="shared" si="181"/>
        <v>1.5</v>
      </c>
      <c r="AF215" s="28" t="str">
        <f t="shared" si="182"/>
        <v>1:30</v>
      </c>
    </row>
    <row r="216" spans="1:32" ht="14.25">
      <c r="A216" s="12"/>
      <c r="B216" s="26"/>
      <c r="C216" s="11"/>
      <c r="D216" s="13"/>
      <c r="E216" s="27"/>
      <c r="F216" s="11"/>
      <c r="G216" s="11"/>
      <c r="H216" s="7"/>
      <c r="I216" s="15"/>
      <c r="J216" s="10"/>
      <c r="K216" s="10"/>
      <c r="L216" s="11"/>
      <c r="M216" s="11"/>
      <c r="N216" s="33"/>
      <c r="O216" s="11"/>
      <c r="P216" s="11"/>
      <c r="Q216" s="11"/>
      <c r="R216" s="11"/>
      <c r="S216" s="11"/>
      <c r="T216" s="11">
        <f t="shared" si="172"/>
        <v>0</v>
      </c>
      <c r="U216" s="35">
        <v>849.7</v>
      </c>
      <c r="V216" s="34">
        <f t="shared" si="173"/>
        <v>0</v>
      </c>
      <c r="W216" s="35">
        <f t="shared" si="174"/>
        <v>849.7</v>
      </c>
      <c r="X216" s="30">
        <f t="shared" si="175"/>
        <v>0</v>
      </c>
      <c r="Y216" s="30">
        <f t="shared" si="176"/>
        <v>0</v>
      </c>
      <c r="Z216" s="31">
        <v>0.66666666666666663</v>
      </c>
      <c r="AA216" s="32">
        <f t="shared" si="177"/>
        <v>0.66666666666666663</v>
      </c>
      <c r="AB216" s="55" t="e">
        <f t="shared" si="178"/>
        <v>#VALUE!</v>
      </c>
      <c r="AC216" s="10" t="e">
        <f t="shared" si="179"/>
        <v>#VALUE!</v>
      </c>
      <c r="AD216" s="10" t="e">
        <f t="shared" si="180"/>
        <v>#VALUE!</v>
      </c>
      <c r="AE216" s="10" t="e">
        <f t="shared" si="181"/>
        <v>#VALUE!</v>
      </c>
      <c r="AF216" s="28" t="e">
        <f t="shared" si="182"/>
        <v>#VALUE!</v>
      </c>
    </row>
    <row r="217" spans="1:32" ht="14.25">
      <c r="A217" s="12"/>
      <c r="B217" s="26"/>
      <c r="C217" s="11"/>
      <c r="D217" s="13"/>
      <c r="E217" s="27"/>
      <c r="F217" s="11"/>
      <c r="G217" s="11"/>
      <c r="H217" s="7"/>
      <c r="I217" s="15"/>
      <c r="J217" s="10"/>
      <c r="K217" s="10"/>
      <c r="L217" s="11"/>
      <c r="M217" s="11"/>
      <c r="N217" s="33"/>
      <c r="O217" s="11"/>
      <c r="P217" s="11"/>
      <c r="Q217" s="11"/>
      <c r="R217" s="11"/>
      <c r="S217" s="11"/>
      <c r="T217" s="11"/>
      <c r="U217" s="35"/>
      <c r="V217" s="34"/>
      <c r="W217" s="35"/>
      <c r="X217" s="30"/>
      <c r="Y217" s="30"/>
      <c r="Z217" s="31"/>
      <c r="AA217" s="32"/>
      <c r="AB217" s="10"/>
      <c r="AC217" s="10"/>
      <c r="AD217" s="10"/>
      <c r="AE217" s="10"/>
      <c r="AF217" s="28"/>
    </row>
    <row r="218" spans="1:32" ht="14.25">
      <c r="A218" s="12"/>
      <c r="B218" s="26"/>
      <c r="C218" s="11"/>
      <c r="D218" s="13"/>
      <c r="E218" s="27"/>
      <c r="F218" s="11"/>
      <c r="G218" s="11"/>
      <c r="H218" s="7"/>
      <c r="I218" s="15"/>
      <c r="J218" s="10"/>
      <c r="K218" s="10"/>
      <c r="L218" s="11"/>
      <c r="M218" s="11"/>
      <c r="N218" s="33"/>
      <c r="O218" s="11"/>
      <c r="P218" s="11"/>
      <c r="Q218" s="11"/>
      <c r="R218" s="11"/>
      <c r="S218" s="11"/>
      <c r="T218" s="11"/>
      <c r="U218" s="35"/>
      <c r="V218" s="34"/>
      <c r="W218" s="35"/>
      <c r="X218" s="30"/>
      <c r="Y218" s="30"/>
      <c r="Z218" s="31"/>
      <c r="AA218" s="32"/>
      <c r="AB218" s="10"/>
      <c r="AC218" s="10"/>
      <c r="AD218" s="10"/>
      <c r="AE218" s="10"/>
      <c r="AF218" s="28"/>
    </row>
    <row r="219" spans="1:32" ht="14.25">
      <c r="A219" s="12"/>
      <c r="B219" s="26"/>
      <c r="C219" s="11"/>
      <c r="D219" s="13"/>
      <c r="E219" s="27"/>
      <c r="F219" s="11"/>
      <c r="G219" s="11"/>
      <c r="H219" s="7"/>
      <c r="I219" s="15"/>
      <c r="J219" s="10"/>
      <c r="K219" s="10"/>
      <c r="L219" s="11"/>
      <c r="M219" s="11"/>
      <c r="N219" s="33"/>
      <c r="O219" s="11"/>
      <c r="P219" s="11"/>
      <c r="Q219" s="11"/>
      <c r="R219" s="11"/>
      <c r="S219" s="11"/>
      <c r="T219" s="11"/>
      <c r="U219" s="35"/>
      <c r="V219" s="34"/>
      <c r="W219" s="35"/>
      <c r="X219" s="30"/>
      <c r="Y219" s="30"/>
      <c r="Z219" s="31"/>
      <c r="AA219" s="32"/>
      <c r="AB219" s="10"/>
      <c r="AC219" s="10"/>
      <c r="AD219" s="10"/>
      <c r="AE219" s="10"/>
      <c r="AF219" s="28"/>
    </row>
    <row r="220" spans="1:32" ht="14.25">
      <c r="A220" s="12"/>
      <c r="B220" s="26"/>
      <c r="C220" s="11"/>
      <c r="D220" s="13"/>
      <c r="E220" s="27"/>
      <c r="F220" s="11"/>
      <c r="G220" s="11"/>
      <c r="H220" s="7"/>
      <c r="I220" s="15"/>
      <c r="J220" s="10"/>
      <c r="K220" s="10"/>
      <c r="L220" s="11"/>
      <c r="M220" s="11"/>
      <c r="N220" s="33"/>
      <c r="O220" s="11"/>
      <c r="P220" s="11"/>
      <c r="Q220" s="11"/>
      <c r="R220" s="11"/>
      <c r="S220" s="11"/>
      <c r="T220" s="11"/>
      <c r="U220" s="35"/>
      <c r="V220" s="34"/>
      <c r="W220" s="35"/>
      <c r="X220" s="30"/>
      <c r="Y220" s="30"/>
      <c r="Z220" s="31"/>
      <c r="AA220" s="32"/>
      <c r="AB220" s="10"/>
      <c r="AC220" s="10"/>
      <c r="AD220" s="10"/>
      <c r="AE220" s="10"/>
      <c r="AF220" s="28"/>
    </row>
    <row r="221" spans="1:32" ht="14.25">
      <c r="A221" s="12"/>
      <c r="B221" s="26"/>
      <c r="C221" s="11"/>
      <c r="D221" s="13"/>
      <c r="E221" s="27"/>
      <c r="F221" s="11"/>
      <c r="G221" s="11"/>
      <c r="H221" s="7"/>
      <c r="I221" s="15"/>
      <c r="J221" s="10"/>
      <c r="K221" s="10"/>
      <c r="L221" s="11"/>
      <c r="M221" s="11"/>
      <c r="N221" s="33"/>
      <c r="O221" s="11"/>
      <c r="P221" s="11"/>
      <c r="Q221" s="11"/>
      <c r="R221" s="11"/>
      <c r="S221" s="11"/>
      <c r="T221" s="11"/>
      <c r="U221" s="35"/>
      <c r="V221" s="34"/>
      <c r="W221" s="35"/>
      <c r="X221" s="30"/>
      <c r="Y221" s="30"/>
      <c r="Z221" s="31"/>
      <c r="AA221" s="32"/>
      <c r="AB221" s="10"/>
      <c r="AC221" s="10"/>
      <c r="AD221" s="10"/>
      <c r="AE221" s="10"/>
      <c r="AF221" s="28"/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22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86"/>
  <sheetViews>
    <sheetView workbookViewId="0">
      <pane ySplit="1" topLeftCell="A521" activePane="bottomLeft" state="frozen"/>
      <selection pane="bottomLeft" activeCell="B533" sqref="B533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101">
        <v>43191</v>
      </c>
      <c r="B2" s="104">
        <v>830</v>
      </c>
      <c r="C2" s="98"/>
      <c r="D2" s="98" t="s">
        <v>539</v>
      </c>
      <c r="E2" s="98" t="s">
        <v>540</v>
      </c>
      <c r="F2" s="98" t="s">
        <v>541</v>
      </c>
      <c r="G2" s="25" t="s">
        <v>542</v>
      </c>
      <c r="H2" s="98"/>
      <c r="I2" s="98"/>
      <c r="J2" s="25" t="s">
        <v>18</v>
      </c>
      <c r="K2" s="25" t="s">
        <v>543</v>
      </c>
      <c r="L2" s="25" t="s">
        <v>544</v>
      </c>
      <c r="M2" s="25">
        <v>9.6</v>
      </c>
      <c r="N2" s="98">
        <v>9</v>
      </c>
      <c r="O2" s="98">
        <v>7666</v>
      </c>
      <c r="P2" s="98">
        <v>7702</v>
      </c>
      <c r="Q2" s="98">
        <f>P2-O2</f>
        <v>36</v>
      </c>
      <c r="R2" s="98"/>
    </row>
    <row r="3" spans="1:20">
      <c r="A3" s="102"/>
      <c r="B3" s="105"/>
      <c r="C3" s="99"/>
      <c r="D3" s="99"/>
      <c r="E3" s="99"/>
      <c r="F3" s="99"/>
      <c r="G3" s="25" t="s">
        <v>545</v>
      </c>
      <c r="H3" s="99"/>
      <c r="I3" s="99"/>
      <c r="J3" s="25" t="s">
        <v>18</v>
      </c>
      <c r="K3" s="25" t="s">
        <v>543</v>
      </c>
      <c r="L3" s="25" t="s">
        <v>544</v>
      </c>
      <c r="M3" s="25">
        <v>9.6</v>
      </c>
      <c r="N3" s="99"/>
      <c r="O3" s="99"/>
      <c r="P3" s="99"/>
      <c r="Q3" s="99"/>
      <c r="R3" s="99"/>
    </row>
    <row r="4" spans="1:20">
      <c r="A4" s="102"/>
      <c r="B4" s="106"/>
      <c r="C4" s="100"/>
      <c r="D4" s="100"/>
      <c r="E4" s="100"/>
      <c r="F4" s="100"/>
      <c r="G4" s="25" t="s">
        <v>546</v>
      </c>
      <c r="H4" s="100"/>
      <c r="I4" s="100"/>
      <c r="J4" s="25" t="s">
        <v>18</v>
      </c>
      <c r="K4" s="25" t="s">
        <v>543</v>
      </c>
      <c r="L4" s="25" t="s">
        <v>544</v>
      </c>
      <c r="M4" s="25">
        <v>9.6</v>
      </c>
      <c r="N4" s="100"/>
      <c r="O4" s="99"/>
      <c r="P4" s="99"/>
      <c r="Q4" s="99"/>
      <c r="R4" s="99"/>
    </row>
    <row r="5" spans="1:20">
      <c r="A5" s="102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99"/>
      <c r="P5" s="99"/>
      <c r="Q5" s="99"/>
      <c r="R5" s="99"/>
    </row>
    <row r="6" spans="1:20">
      <c r="A6" s="102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99"/>
      <c r="P6" s="99"/>
      <c r="Q6" s="99"/>
      <c r="R6" s="99"/>
    </row>
    <row r="7" spans="1:20">
      <c r="A7" s="102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99"/>
      <c r="P7" s="99"/>
      <c r="Q7" s="99"/>
      <c r="R7" s="99"/>
    </row>
    <row r="8" spans="1:20">
      <c r="A8" s="102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99"/>
      <c r="P8" s="99"/>
      <c r="Q8" s="99"/>
      <c r="R8" s="99"/>
    </row>
    <row r="9" spans="1:20">
      <c r="A9" s="102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99"/>
      <c r="P9" s="99"/>
      <c r="Q9" s="99"/>
      <c r="R9" s="99"/>
    </row>
    <row r="10" spans="1:20">
      <c r="A10" s="102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99"/>
      <c r="P10" s="99"/>
      <c r="Q10" s="99"/>
      <c r="R10" s="99"/>
    </row>
    <row r="11" spans="1:20">
      <c r="A11" s="102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99"/>
      <c r="P11" s="99"/>
      <c r="Q11" s="99"/>
      <c r="R11" s="99"/>
    </row>
    <row r="12" spans="1:20">
      <c r="A12" s="102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99"/>
      <c r="P12" s="99"/>
      <c r="Q12" s="99"/>
      <c r="R12" s="99"/>
    </row>
    <row r="13" spans="1:20">
      <c r="A13" s="102"/>
      <c r="B13" s="24">
        <v>2250</v>
      </c>
      <c r="C13" s="25" t="s">
        <v>547</v>
      </c>
      <c r="D13" s="98" t="s">
        <v>541</v>
      </c>
      <c r="E13" s="25" t="s">
        <v>546</v>
      </c>
      <c r="F13" s="98" t="s">
        <v>548</v>
      </c>
      <c r="G13" s="98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98">
        <v>6</v>
      </c>
      <c r="O13" s="99"/>
      <c r="P13" s="99"/>
      <c r="Q13" s="99"/>
      <c r="R13" s="99"/>
    </row>
    <row r="14" spans="1:20">
      <c r="A14" s="102"/>
      <c r="B14" s="24">
        <v>2300</v>
      </c>
      <c r="C14" s="25"/>
      <c r="D14" s="100"/>
      <c r="E14" s="25" t="s">
        <v>545</v>
      </c>
      <c r="F14" s="100"/>
      <c r="G14" s="100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100"/>
      <c r="O14" s="99"/>
      <c r="P14" s="99"/>
      <c r="Q14" s="99"/>
      <c r="R14" s="99"/>
    </row>
    <row r="15" spans="1:20">
      <c r="A15" s="103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100"/>
      <c r="P15" s="100"/>
      <c r="Q15" s="100"/>
      <c r="R15" s="100"/>
    </row>
    <row r="16" spans="1:20">
      <c r="A16" s="101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98">
        <v>7613</v>
      </c>
      <c r="P16" s="98">
        <v>7761</v>
      </c>
      <c r="Q16" s="98">
        <f>P16-O16</f>
        <v>148</v>
      </c>
      <c r="R16" s="98"/>
    </row>
    <row r="17" spans="1:18">
      <c r="A17" s="102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99"/>
      <c r="P17" s="99"/>
      <c r="Q17" s="99"/>
      <c r="R17" s="99"/>
    </row>
    <row r="18" spans="1:18">
      <c r="A18" s="102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99"/>
      <c r="P18" s="99"/>
      <c r="Q18" s="99"/>
      <c r="R18" s="99"/>
    </row>
    <row r="19" spans="1:18">
      <c r="A19" s="102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99"/>
      <c r="P19" s="99"/>
      <c r="Q19" s="99"/>
      <c r="R19" s="99"/>
    </row>
    <row r="20" spans="1:18">
      <c r="A20" s="102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99"/>
      <c r="P20" s="99"/>
      <c r="Q20" s="99"/>
      <c r="R20" s="99"/>
    </row>
    <row r="21" spans="1:18">
      <c r="A21" s="102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99"/>
      <c r="P21" s="99"/>
      <c r="Q21" s="99"/>
      <c r="R21" s="99"/>
    </row>
    <row r="22" spans="1:18">
      <c r="A22" s="102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99"/>
      <c r="P22" s="99"/>
      <c r="Q22" s="99"/>
      <c r="R22" s="99"/>
    </row>
    <row r="23" spans="1:18">
      <c r="A23" s="102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99"/>
      <c r="P23" s="99"/>
      <c r="Q23" s="99"/>
      <c r="R23" s="99"/>
    </row>
    <row r="24" spans="1:18">
      <c r="A24" s="102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99"/>
      <c r="P24" s="99"/>
      <c r="Q24" s="99"/>
      <c r="R24" s="99"/>
    </row>
    <row r="25" spans="1:18">
      <c r="A25" s="103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100"/>
      <c r="P25" s="100"/>
      <c r="Q25" s="100"/>
      <c r="R25" s="100"/>
    </row>
    <row r="26" spans="1:18">
      <c r="A26" s="101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98">
        <v>5380</v>
      </c>
      <c r="P26" s="98">
        <v>5399</v>
      </c>
      <c r="Q26" s="98">
        <f>P26-O26</f>
        <v>19</v>
      </c>
      <c r="R26" s="98"/>
    </row>
    <row r="27" spans="1:18">
      <c r="A27" s="102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99"/>
      <c r="P27" s="99"/>
      <c r="Q27" s="99"/>
      <c r="R27" s="99"/>
    </row>
    <row r="28" spans="1:18">
      <c r="A28" s="102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99"/>
      <c r="P28" s="99"/>
      <c r="Q28" s="99"/>
      <c r="R28" s="99"/>
    </row>
    <row r="29" spans="1:18">
      <c r="A29" s="102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99"/>
      <c r="P29" s="99"/>
      <c r="Q29" s="99"/>
      <c r="R29" s="99"/>
    </row>
    <row r="30" spans="1:18">
      <c r="A30" s="102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99"/>
      <c r="P30" s="99"/>
      <c r="Q30" s="99"/>
      <c r="R30" s="99"/>
    </row>
    <row r="31" spans="1:18">
      <c r="A31" s="102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99"/>
      <c r="P31" s="99"/>
      <c r="Q31" s="99"/>
      <c r="R31" s="99"/>
    </row>
    <row r="32" spans="1:18">
      <c r="A32" s="103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100"/>
      <c r="P32" s="100"/>
      <c r="Q32" s="100"/>
      <c r="R32" s="100"/>
    </row>
    <row r="33" spans="1:18">
      <c r="A33" s="101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98">
        <v>6915</v>
      </c>
      <c r="P33" s="98">
        <v>6975</v>
      </c>
      <c r="Q33" s="98">
        <f>P33-O33</f>
        <v>60</v>
      </c>
      <c r="R33" s="98"/>
    </row>
    <row r="34" spans="1:18">
      <c r="A34" s="102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99"/>
      <c r="P34" s="99"/>
      <c r="Q34" s="99"/>
      <c r="R34" s="99"/>
    </row>
    <row r="35" spans="1:18">
      <c r="A35" s="102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99"/>
      <c r="P35" s="99"/>
      <c r="Q35" s="99"/>
      <c r="R35" s="99"/>
    </row>
    <row r="36" spans="1:18">
      <c r="A36" s="102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99"/>
      <c r="P36" s="99"/>
      <c r="Q36" s="99"/>
      <c r="R36" s="99"/>
    </row>
    <row r="37" spans="1:18">
      <c r="A37" s="102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99"/>
      <c r="P37" s="99"/>
      <c r="Q37" s="99"/>
      <c r="R37" s="99"/>
    </row>
    <row r="38" spans="1:18">
      <c r="A38" s="102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99"/>
      <c r="P38" s="99"/>
      <c r="Q38" s="99"/>
      <c r="R38" s="99"/>
    </row>
    <row r="39" spans="1:18">
      <c r="A39" s="102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99"/>
      <c r="P39" s="99"/>
      <c r="Q39" s="99"/>
      <c r="R39" s="99"/>
    </row>
    <row r="40" spans="1:18">
      <c r="A40" s="102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99"/>
      <c r="P40" s="99"/>
      <c r="Q40" s="99"/>
      <c r="R40" s="99"/>
    </row>
    <row r="41" spans="1:18">
      <c r="A41" s="102"/>
      <c r="B41" s="24">
        <v>2245</v>
      </c>
      <c r="C41" s="25"/>
      <c r="D41" s="98" t="s">
        <v>539</v>
      </c>
      <c r="E41" s="25" t="s">
        <v>558</v>
      </c>
      <c r="F41" s="98" t="s">
        <v>548</v>
      </c>
      <c r="G41" s="98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99"/>
      <c r="P41" s="99"/>
      <c r="Q41" s="99"/>
      <c r="R41" s="99"/>
    </row>
    <row r="42" spans="1:18">
      <c r="A42" s="103"/>
      <c r="B42" s="24">
        <v>2250</v>
      </c>
      <c r="C42" s="25"/>
      <c r="D42" s="100"/>
      <c r="E42" s="25" t="s">
        <v>567</v>
      </c>
      <c r="F42" s="100"/>
      <c r="G42" s="100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100"/>
      <c r="P42" s="100"/>
      <c r="Q42" s="100"/>
      <c r="R42" s="100"/>
    </row>
    <row r="43" spans="1:18">
      <c r="A43" s="101">
        <v>43191</v>
      </c>
      <c r="B43" s="104">
        <v>830</v>
      </c>
      <c r="C43" s="98"/>
      <c r="D43" s="98" t="s">
        <v>539</v>
      </c>
      <c r="E43" s="98" t="s">
        <v>540</v>
      </c>
      <c r="F43" s="98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98">
        <v>12</v>
      </c>
      <c r="O43" s="98">
        <v>5322</v>
      </c>
      <c r="P43" s="98">
        <v>5363</v>
      </c>
      <c r="Q43" s="98">
        <f>P43-O43</f>
        <v>41</v>
      </c>
      <c r="R43" s="98"/>
    </row>
    <row r="44" spans="1:18">
      <c r="A44" s="102"/>
      <c r="B44" s="105"/>
      <c r="C44" s="99"/>
      <c r="D44" s="99"/>
      <c r="E44" s="99"/>
      <c r="F44" s="99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99"/>
      <c r="O44" s="99"/>
      <c r="P44" s="99"/>
      <c r="Q44" s="99"/>
      <c r="R44" s="99"/>
    </row>
    <row r="45" spans="1:18">
      <c r="A45" s="102"/>
      <c r="B45" s="105"/>
      <c r="C45" s="99"/>
      <c r="D45" s="99"/>
      <c r="E45" s="99"/>
      <c r="F45" s="100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99"/>
      <c r="O45" s="99"/>
      <c r="P45" s="99"/>
      <c r="Q45" s="99"/>
      <c r="R45" s="99"/>
    </row>
    <row r="46" spans="1:18">
      <c r="A46" s="102"/>
      <c r="B46" s="106"/>
      <c r="C46" s="100"/>
      <c r="D46" s="100"/>
      <c r="E46" s="100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100"/>
      <c r="O46" s="99"/>
      <c r="P46" s="99"/>
      <c r="Q46" s="99"/>
      <c r="R46" s="99"/>
    </row>
    <row r="47" spans="1:18">
      <c r="A47" s="102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99"/>
      <c r="P47" s="99"/>
      <c r="Q47" s="99"/>
      <c r="R47" s="99"/>
    </row>
    <row r="48" spans="1:18">
      <c r="A48" s="102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99"/>
      <c r="P48" s="99"/>
      <c r="Q48" s="99"/>
      <c r="R48" s="99"/>
    </row>
    <row r="49" spans="1:18">
      <c r="A49" s="102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99"/>
      <c r="P49" s="99"/>
      <c r="Q49" s="99"/>
      <c r="R49" s="99"/>
    </row>
    <row r="50" spans="1:18">
      <c r="A50" s="102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99"/>
      <c r="P50" s="99"/>
      <c r="Q50" s="99"/>
      <c r="R50" s="99"/>
    </row>
    <row r="51" spans="1:18">
      <c r="A51" s="103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100"/>
      <c r="P51" s="100"/>
      <c r="Q51" s="100"/>
      <c r="R51" s="100"/>
    </row>
    <row r="52" spans="1:18" s="58" customFormat="1">
      <c r="A52" s="113">
        <v>43192</v>
      </c>
      <c r="B52" s="104">
        <v>840</v>
      </c>
      <c r="C52" s="98"/>
      <c r="D52" s="98" t="s">
        <v>539</v>
      </c>
      <c r="E52" s="98" t="s">
        <v>540</v>
      </c>
      <c r="F52" s="98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98">
        <v>14</v>
      </c>
      <c r="O52" s="98">
        <v>7702</v>
      </c>
      <c r="P52" s="98">
        <v>7731</v>
      </c>
      <c r="Q52" s="98">
        <f>P52-O52</f>
        <v>29</v>
      </c>
      <c r="R52" s="98"/>
    </row>
    <row r="53" spans="1:18" s="58" customFormat="1">
      <c r="A53" s="114"/>
      <c r="B53" s="105"/>
      <c r="C53" s="99"/>
      <c r="D53" s="99"/>
      <c r="E53" s="99"/>
      <c r="F53" s="99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99"/>
      <c r="O53" s="99"/>
      <c r="P53" s="99"/>
      <c r="Q53" s="99"/>
      <c r="R53" s="99"/>
    </row>
    <row r="54" spans="1:18" s="58" customFormat="1">
      <c r="A54" s="114"/>
      <c r="B54" s="106"/>
      <c r="C54" s="100"/>
      <c r="D54" s="100"/>
      <c r="E54" s="100"/>
      <c r="F54" s="100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100"/>
      <c r="O54" s="99"/>
      <c r="P54" s="99"/>
      <c r="Q54" s="99"/>
      <c r="R54" s="99"/>
    </row>
    <row r="55" spans="1:18" s="58" customFormat="1">
      <c r="A55" s="114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99"/>
      <c r="P55" s="99"/>
      <c r="Q55" s="99"/>
      <c r="R55" s="99"/>
    </row>
    <row r="56" spans="1:18" s="58" customFormat="1">
      <c r="A56" s="114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99"/>
      <c r="P56" s="99"/>
      <c r="Q56" s="99"/>
      <c r="R56" s="99"/>
    </row>
    <row r="57" spans="1:18" s="58" customFormat="1">
      <c r="A57" s="114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99"/>
      <c r="P57" s="99"/>
      <c r="Q57" s="99"/>
      <c r="R57" s="99"/>
    </row>
    <row r="58" spans="1:18" s="58" customFormat="1">
      <c r="A58" s="114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99"/>
      <c r="P58" s="99"/>
      <c r="Q58" s="99"/>
      <c r="R58" s="99"/>
    </row>
    <row r="59" spans="1:18" s="58" customFormat="1">
      <c r="A59" s="114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99"/>
      <c r="P59" s="99"/>
      <c r="Q59" s="99"/>
      <c r="R59" s="99"/>
    </row>
    <row r="60" spans="1:18" s="58" customFormat="1">
      <c r="A60" s="114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99"/>
      <c r="P60" s="99"/>
      <c r="Q60" s="99"/>
      <c r="R60" s="99"/>
    </row>
    <row r="61" spans="1:18" s="58" customFormat="1">
      <c r="A61" s="114"/>
      <c r="B61" s="52">
        <v>2240</v>
      </c>
      <c r="C61" s="25"/>
      <c r="D61" s="98" t="s">
        <v>539</v>
      </c>
      <c r="E61" s="25" t="s">
        <v>578</v>
      </c>
      <c r="F61" s="98" t="s">
        <v>548</v>
      </c>
      <c r="G61" s="98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98">
        <v>13</v>
      </c>
      <c r="O61" s="99"/>
      <c r="P61" s="99"/>
      <c r="Q61" s="99"/>
      <c r="R61" s="99"/>
    </row>
    <row r="62" spans="1:18" s="58" customFormat="1">
      <c r="A62" s="114"/>
      <c r="B62" s="52">
        <v>2250</v>
      </c>
      <c r="C62" s="25"/>
      <c r="D62" s="100"/>
      <c r="E62" s="25" t="s">
        <v>578</v>
      </c>
      <c r="F62" s="100"/>
      <c r="G62" s="100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100"/>
      <c r="O62" s="99"/>
      <c r="P62" s="99"/>
      <c r="Q62" s="99"/>
      <c r="R62" s="99"/>
    </row>
    <row r="63" spans="1:18" s="58" customFormat="1">
      <c r="A63" s="115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100"/>
      <c r="P63" s="100"/>
      <c r="Q63" s="100"/>
      <c r="R63" s="100"/>
    </row>
    <row r="64" spans="1:18" s="58" customFormat="1">
      <c r="A64" s="101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98">
        <v>7761</v>
      </c>
      <c r="P64" s="98">
        <v>7827</v>
      </c>
      <c r="Q64" s="98">
        <f>P64-O64</f>
        <v>66</v>
      </c>
      <c r="R64" s="98"/>
    </row>
    <row r="65" spans="1:18" s="58" customFormat="1">
      <c r="A65" s="102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99"/>
      <c r="P65" s="99"/>
      <c r="Q65" s="99"/>
      <c r="R65" s="99"/>
    </row>
    <row r="66" spans="1:18" s="58" customFormat="1">
      <c r="A66" s="102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99"/>
      <c r="P66" s="99"/>
      <c r="Q66" s="99"/>
      <c r="R66" s="99"/>
    </row>
    <row r="67" spans="1:18" s="58" customFormat="1">
      <c r="A67" s="102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99"/>
      <c r="P67" s="99"/>
      <c r="Q67" s="99"/>
      <c r="R67" s="99"/>
    </row>
    <row r="68" spans="1:18" s="58" customFormat="1">
      <c r="A68" s="102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99"/>
      <c r="P68" s="99"/>
      <c r="Q68" s="99"/>
      <c r="R68" s="99"/>
    </row>
    <row r="69" spans="1:18" s="58" customFormat="1">
      <c r="A69" s="102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99"/>
      <c r="P69" s="99"/>
      <c r="Q69" s="99"/>
      <c r="R69" s="99"/>
    </row>
    <row r="70" spans="1:18" s="58" customFormat="1">
      <c r="A70" s="102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99"/>
      <c r="P70" s="99"/>
      <c r="Q70" s="99"/>
      <c r="R70" s="99"/>
    </row>
    <row r="71" spans="1:18" s="58" customFormat="1">
      <c r="A71" s="102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99"/>
      <c r="P71" s="99"/>
      <c r="Q71" s="99"/>
      <c r="R71" s="99"/>
    </row>
    <row r="72" spans="1:18" s="58" customFormat="1">
      <c r="A72" s="103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00"/>
      <c r="P72" s="100"/>
      <c r="Q72" s="100"/>
      <c r="R72" s="100"/>
    </row>
    <row r="73" spans="1:18" s="58" customFormat="1">
      <c r="A73" s="101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98">
        <v>5399</v>
      </c>
      <c r="P73" s="98">
        <v>5545</v>
      </c>
      <c r="Q73" s="98">
        <f>P73-O73</f>
        <v>146</v>
      </c>
      <c r="R73" s="98"/>
    </row>
    <row r="74" spans="1:18" s="58" customFormat="1">
      <c r="A74" s="102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99"/>
      <c r="P74" s="99"/>
      <c r="Q74" s="99"/>
      <c r="R74" s="99"/>
    </row>
    <row r="75" spans="1:18" s="58" customFormat="1">
      <c r="A75" s="102"/>
      <c r="B75" s="104">
        <v>1320</v>
      </c>
      <c r="C75" s="98"/>
      <c r="D75" s="98" t="s">
        <v>539</v>
      </c>
      <c r="E75" s="98" t="s">
        <v>540</v>
      </c>
      <c r="F75" s="98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99"/>
      <c r="P75" s="99"/>
      <c r="Q75" s="99"/>
      <c r="R75" s="99"/>
    </row>
    <row r="76" spans="1:18" s="58" customFormat="1">
      <c r="A76" s="102"/>
      <c r="B76" s="106"/>
      <c r="C76" s="100"/>
      <c r="D76" s="100"/>
      <c r="E76" s="100"/>
      <c r="F76" s="100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99"/>
      <c r="P76" s="99"/>
      <c r="Q76" s="99"/>
      <c r="R76" s="99"/>
    </row>
    <row r="77" spans="1:18" s="58" customFormat="1">
      <c r="A77" s="102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99"/>
      <c r="P77" s="99"/>
      <c r="Q77" s="99"/>
      <c r="R77" s="99"/>
    </row>
    <row r="78" spans="1:18" s="58" customFormat="1">
      <c r="A78" s="102"/>
      <c r="B78" s="104">
        <v>1525</v>
      </c>
      <c r="C78" s="98" t="s">
        <v>460</v>
      </c>
      <c r="D78" s="98" t="s">
        <v>454</v>
      </c>
      <c r="E78" s="98" t="s">
        <v>455</v>
      </c>
      <c r="F78" s="98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99"/>
      <c r="P78" s="99"/>
      <c r="Q78" s="99"/>
      <c r="R78" s="99"/>
    </row>
    <row r="79" spans="1:18" s="58" customFormat="1">
      <c r="A79" s="102"/>
      <c r="B79" s="106"/>
      <c r="C79" s="100"/>
      <c r="D79" s="100"/>
      <c r="E79" s="100"/>
      <c r="F79" s="100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99"/>
      <c r="P79" s="99"/>
      <c r="Q79" s="99"/>
      <c r="R79" s="99"/>
    </row>
    <row r="80" spans="1:18" s="58" customFormat="1">
      <c r="A80" s="102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99"/>
      <c r="P80" s="99"/>
      <c r="Q80" s="99"/>
      <c r="R80" s="99"/>
    </row>
    <row r="81" spans="1:18" s="58" customFormat="1">
      <c r="A81" s="102"/>
      <c r="B81" s="52">
        <v>2010</v>
      </c>
      <c r="C81" s="25" t="s">
        <v>461</v>
      </c>
      <c r="D81" s="98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99"/>
      <c r="P81" s="99"/>
      <c r="Q81" s="99"/>
      <c r="R81" s="99"/>
    </row>
    <row r="82" spans="1:18" s="58" customFormat="1">
      <c r="A82" s="102"/>
      <c r="B82" s="52">
        <v>2028</v>
      </c>
      <c r="C82" s="25" t="s">
        <v>460</v>
      </c>
      <c r="D82" s="100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99"/>
      <c r="P82" s="99"/>
      <c r="Q82" s="99"/>
      <c r="R82" s="99"/>
    </row>
    <row r="83" spans="1:18" s="58" customFormat="1">
      <c r="A83" s="102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99"/>
      <c r="P83" s="99"/>
      <c r="Q83" s="99"/>
      <c r="R83" s="99"/>
    </row>
    <row r="84" spans="1:18" s="58" customFormat="1">
      <c r="A84" s="103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00"/>
      <c r="P84" s="100"/>
      <c r="Q84" s="100"/>
      <c r="R84" s="100"/>
    </row>
    <row r="85" spans="1:18" s="58" customFormat="1">
      <c r="A85" s="101">
        <v>43192</v>
      </c>
      <c r="B85" s="104">
        <v>815</v>
      </c>
      <c r="C85" s="98"/>
      <c r="D85" s="98" t="s">
        <v>539</v>
      </c>
      <c r="E85" s="98" t="s">
        <v>540</v>
      </c>
      <c r="F85" s="98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98">
        <v>14</v>
      </c>
      <c r="O85" s="98">
        <v>6975</v>
      </c>
      <c r="P85" s="98">
        <v>7011</v>
      </c>
      <c r="Q85" s="98">
        <f>P85-O85</f>
        <v>36</v>
      </c>
      <c r="R85" s="98"/>
    </row>
    <row r="86" spans="1:18" s="58" customFormat="1">
      <c r="A86" s="102"/>
      <c r="B86" s="105"/>
      <c r="C86" s="99"/>
      <c r="D86" s="99"/>
      <c r="E86" s="99"/>
      <c r="F86" s="99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99"/>
      <c r="O86" s="99"/>
      <c r="P86" s="99"/>
      <c r="Q86" s="99"/>
      <c r="R86" s="99"/>
    </row>
    <row r="87" spans="1:18" s="58" customFormat="1">
      <c r="A87" s="102"/>
      <c r="B87" s="106"/>
      <c r="C87" s="100"/>
      <c r="D87" s="100"/>
      <c r="E87" s="100"/>
      <c r="F87" s="100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00"/>
      <c r="O87" s="99"/>
      <c r="P87" s="99"/>
      <c r="Q87" s="99"/>
      <c r="R87" s="99"/>
    </row>
    <row r="88" spans="1:18" s="58" customFormat="1">
      <c r="A88" s="102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99"/>
      <c r="P88" s="99"/>
      <c r="Q88" s="99"/>
      <c r="R88" s="99"/>
    </row>
    <row r="89" spans="1:18" s="58" customFormat="1">
      <c r="A89" s="102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99"/>
      <c r="P89" s="99"/>
      <c r="Q89" s="99"/>
      <c r="R89" s="99"/>
    </row>
    <row r="90" spans="1:18" s="58" customFormat="1">
      <c r="A90" s="102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99"/>
      <c r="P90" s="99"/>
      <c r="Q90" s="99"/>
      <c r="R90" s="99"/>
    </row>
    <row r="91" spans="1:18" s="58" customFormat="1">
      <c r="A91" s="102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99"/>
      <c r="P91" s="99"/>
      <c r="Q91" s="99"/>
      <c r="R91" s="99"/>
    </row>
    <row r="92" spans="1:18" s="58" customFormat="1">
      <c r="A92" s="102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99"/>
      <c r="P92" s="99"/>
      <c r="Q92" s="99"/>
      <c r="R92" s="99"/>
    </row>
    <row r="93" spans="1:18" s="58" customFormat="1">
      <c r="A93" s="102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99"/>
      <c r="P93" s="99"/>
      <c r="Q93" s="99"/>
      <c r="R93" s="99"/>
    </row>
    <row r="94" spans="1:18" s="58" customFormat="1">
      <c r="A94" s="102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99"/>
      <c r="P94" s="99"/>
      <c r="Q94" s="99"/>
      <c r="R94" s="99"/>
    </row>
    <row r="95" spans="1:18" s="58" customFormat="1">
      <c r="A95" s="102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99"/>
      <c r="P95" s="99"/>
      <c r="Q95" s="99"/>
      <c r="R95" s="99"/>
    </row>
    <row r="96" spans="1:18" s="58" customFormat="1">
      <c r="A96" s="102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99"/>
      <c r="P96" s="99"/>
      <c r="Q96" s="99"/>
      <c r="R96" s="99"/>
    </row>
    <row r="97" spans="1:18" s="58" customFormat="1">
      <c r="A97" s="102"/>
      <c r="B97" s="52">
        <v>2245</v>
      </c>
      <c r="C97" s="98"/>
      <c r="D97" s="25" t="s">
        <v>541</v>
      </c>
      <c r="E97" s="25" t="s">
        <v>546</v>
      </c>
      <c r="F97" s="98" t="s">
        <v>548</v>
      </c>
      <c r="G97" s="98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99"/>
      <c r="P97" s="99"/>
      <c r="Q97" s="99"/>
      <c r="R97" s="99"/>
    </row>
    <row r="98" spans="1:18" s="58" customFormat="1">
      <c r="A98" s="102"/>
      <c r="B98" s="52">
        <v>2300</v>
      </c>
      <c r="C98" s="99"/>
      <c r="D98" s="25" t="s">
        <v>541</v>
      </c>
      <c r="E98" s="25" t="s">
        <v>595</v>
      </c>
      <c r="F98" s="99"/>
      <c r="G98" s="99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99"/>
      <c r="P98" s="99"/>
      <c r="Q98" s="99"/>
      <c r="R98" s="99"/>
    </row>
    <row r="99" spans="1:18" s="58" customFormat="1">
      <c r="A99" s="102"/>
      <c r="B99" s="52">
        <v>2305</v>
      </c>
      <c r="C99" s="100"/>
      <c r="D99" s="25" t="s">
        <v>541</v>
      </c>
      <c r="E99" s="25" t="s">
        <v>595</v>
      </c>
      <c r="F99" s="100"/>
      <c r="G99" s="100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99"/>
      <c r="P99" s="99"/>
      <c r="Q99" s="99"/>
      <c r="R99" s="99"/>
    </row>
    <row r="100" spans="1:18" s="58" customFormat="1">
      <c r="A100" s="103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00"/>
      <c r="P100" s="100"/>
      <c r="Q100" s="100"/>
      <c r="R100" s="100"/>
    </row>
    <row r="101" spans="1:18" s="58" customFormat="1">
      <c r="A101" s="101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98">
        <v>5363</v>
      </c>
      <c r="P101" s="98">
        <v>5404</v>
      </c>
      <c r="Q101" s="98">
        <f>P101-O101</f>
        <v>41</v>
      </c>
      <c r="R101" s="98"/>
    </row>
    <row r="102" spans="1:18" s="58" customFormat="1">
      <c r="A102" s="102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99"/>
      <c r="P102" s="99"/>
      <c r="Q102" s="99"/>
      <c r="R102" s="99"/>
    </row>
    <row r="103" spans="1:18" s="58" customFormat="1">
      <c r="A103" s="102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99"/>
      <c r="P103" s="99"/>
      <c r="Q103" s="99"/>
      <c r="R103" s="99"/>
    </row>
    <row r="104" spans="1:18" s="58" customFormat="1">
      <c r="A104" s="102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99"/>
      <c r="P104" s="99"/>
      <c r="Q104" s="99"/>
      <c r="R104" s="99"/>
    </row>
    <row r="105" spans="1:18" s="58" customFormat="1">
      <c r="A105" s="102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99"/>
      <c r="P105" s="99"/>
      <c r="Q105" s="99"/>
      <c r="R105" s="99"/>
    </row>
    <row r="106" spans="1:18" s="58" customFormat="1">
      <c r="A106" s="102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99"/>
      <c r="P106" s="99"/>
      <c r="Q106" s="99"/>
      <c r="R106" s="99"/>
    </row>
    <row r="107" spans="1:18" s="58" customFormat="1">
      <c r="A107" s="102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99"/>
      <c r="P107" s="99"/>
      <c r="Q107" s="99"/>
      <c r="R107" s="99"/>
    </row>
    <row r="108" spans="1:18" s="58" customFormat="1">
      <c r="A108" s="103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00"/>
      <c r="P108" s="100"/>
      <c r="Q108" s="100"/>
      <c r="R108" s="100"/>
    </row>
    <row r="109" spans="1:18" s="58" customFormat="1">
      <c r="A109" s="101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98">
        <v>7731</v>
      </c>
      <c r="P109" s="98">
        <v>7806</v>
      </c>
      <c r="Q109" s="98">
        <f>P109-O109</f>
        <v>75</v>
      </c>
      <c r="R109" s="98"/>
    </row>
    <row r="110" spans="1:18" s="58" customFormat="1">
      <c r="A110" s="102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99"/>
      <c r="P110" s="99"/>
      <c r="Q110" s="99"/>
      <c r="R110" s="99"/>
    </row>
    <row r="111" spans="1:18" s="58" customFormat="1">
      <c r="A111" s="102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99"/>
      <c r="P111" s="99"/>
      <c r="Q111" s="99"/>
      <c r="R111" s="99"/>
    </row>
    <row r="112" spans="1:18" s="58" customFormat="1">
      <c r="A112" s="102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99"/>
      <c r="P112" s="99"/>
      <c r="Q112" s="99"/>
      <c r="R112" s="99"/>
    </row>
    <row r="113" spans="1:18" s="58" customFormat="1">
      <c r="A113" s="102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99"/>
      <c r="P113" s="99"/>
      <c r="Q113" s="99"/>
      <c r="R113" s="99"/>
    </row>
    <row r="114" spans="1:18" s="58" customFormat="1">
      <c r="A114" s="102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99"/>
      <c r="P114" s="99"/>
      <c r="Q114" s="99"/>
      <c r="R114" s="99"/>
    </row>
    <row r="115" spans="1:18" s="58" customFormat="1">
      <c r="A115" s="103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100"/>
      <c r="P115" s="100"/>
      <c r="Q115" s="100"/>
      <c r="R115" s="100"/>
    </row>
    <row r="116" spans="1:18" s="58" customFormat="1">
      <c r="A116" s="101">
        <v>43193</v>
      </c>
      <c r="B116" s="104">
        <v>825</v>
      </c>
      <c r="C116" s="98"/>
      <c r="D116" s="98" t="s">
        <v>539</v>
      </c>
      <c r="E116" s="98" t="s">
        <v>540</v>
      </c>
      <c r="F116" s="98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98">
        <v>7827</v>
      </c>
      <c r="P116" s="98">
        <v>7869</v>
      </c>
      <c r="Q116" s="98">
        <f>P116-O116</f>
        <v>42</v>
      </c>
      <c r="R116" s="98"/>
    </row>
    <row r="117" spans="1:18" s="58" customFormat="1">
      <c r="A117" s="102"/>
      <c r="B117" s="105"/>
      <c r="C117" s="99"/>
      <c r="D117" s="99"/>
      <c r="E117" s="99"/>
      <c r="F117" s="99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99"/>
      <c r="P117" s="99"/>
      <c r="Q117" s="99"/>
      <c r="R117" s="99"/>
    </row>
    <row r="118" spans="1:18" s="58" customFormat="1">
      <c r="A118" s="102"/>
      <c r="B118" s="106"/>
      <c r="C118" s="100"/>
      <c r="D118" s="100"/>
      <c r="E118" s="100"/>
      <c r="F118" s="100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99"/>
      <c r="P118" s="99"/>
      <c r="Q118" s="99"/>
      <c r="R118" s="99"/>
    </row>
    <row r="119" spans="1:18" s="58" customFormat="1">
      <c r="A119" s="102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99"/>
      <c r="P119" s="99"/>
      <c r="Q119" s="99"/>
      <c r="R119" s="99"/>
    </row>
    <row r="120" spans="1:18" s="58" customFormat="1">
      <c r="A120" s="102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99"/>
      <c r="P120" s="99"/>
      <c r="Q120" s="99"/>
      <c r="R120" s="99"/>
    </row>
    <row r="121" spans="1:18" s="58" customFormat="1">
      <c r="A121" s="102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99"/>
      <c r="P121" s="99"/>
      <c r="Q121" s="99"/>
      <c r="R121" s="99"/>
    </row>
    <row r="122" spans="1:18" s="58" customFormat="1">
      <c r="A122" s="102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99"/>
      <c r="P122" s="99"/>
      <c r="Q122" s="99"/>
      <c r="R122" s="99"/>
    </row>
    <row r="123" spans="1:18" s="58" customFormat="1">
      <c r="A123" s="102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99"/>
      <c r="P123" s="99"/>
      <c r="Q123" s="99"/>
      <c r="R123" s="99"/>
    </row>
    <row r="124" spans="1:18" s="58" customFormat="1">
      <c r="A124" s="102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99"/>
      <c r="P124" s="99"/>
      <c r="Q124" s="99"/>
      <c r="R124" s="99"/>
    </row>
    <row r="125" spans="1:18" s="58" customFormat="1">
      <c r="A125" s="102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99"/>
      <c r="P125" s="99"/>
      <c r="Q125" s="99"/>
      <c r="R125" s="99"/>
    </row>
    <row r="126" spans="1:18" s="58" customFormat="1">
      <c r="A126" s="102"/>
      <c r="B126" s="104">
        <v>2250</v>
      </c>
      <c r="C126" s="25"/>
      <c r="D126" s="98" t="s">
        <v>541</v>
      </c>
      <c r="E126" s="25" t="s">
        <v>546</v>
      </c>
      <c r="F126" s="98" t="s">
        <v>548</v>
      </c>
      <c r="G126" s="98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99"/>
      <c r="P126" s="99"/>
      <c r="Q126" s="99"/>
      <c r="R126" s="99"/>
    </row>
    <row r="127" spans="1:18" s="58" customFormat="1">
      <c r="A127" s="102"/>
      <c r="B127" s="106"/>
      <c r="C127" s="25"/>
      <c r="D127" s="100"/>
      <c r="E127" s="25" t="s">
        <v>542</v>
      </c>
      <c r="F127" s="100"/>
      <c r="G127" s="100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99"/>
      <c r="P127" s="99"/>
      <c r="Q127" s="99"/>
      <c r="R127" s="99"/>
    </row>
    <row r="128" spans="1:18" s="58" customFormat="1">
      <c r="A128" s="102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99"/>
      <c r="P128" s="99"/>
      <c r="Q128" s="99"/>
      <c r="R128" s="99"/>
    </row>
    <row r="129" spans="1:18" s="58" customFormat="1">
      <c r="A129" s="103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00"/>
      <c r="P129" s="100"/>
      <c r="Q129" s="100"/>
      <c r="R129" s="100"/>
    </row>
    <row r="130" spans="1:18" s="58" customFormat="1">
      <c r="A130" s="101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98">
        <v>5545</v>
      </c>
      <c r="P130" s="98">
        <v>5596</v>
      </c>
      <c r="Q130" s="98">
        <f>P130-O130</f>
        <v>51</v>
      </c>
      <c r="R130" s="98"/>
    </row>
    <row r="131" spans="1:18" s="58" customFormat="1">
      <c r="A131" s="102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99"/>
      <c r="P131" s="99"/>
      <c r="Q131" s="99"/>
      <c r="R131" s="99"/>
    </row>
    <row r="132" spans="1:18" s="58" customFormat="1">
      <c r="A132" s="102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99"/>
      <c r="P132" s="99"/>
      <c r="Q132" s="99"/>
      <c r="R132" s="99"/>
    </row>
    <row r="133" spans="1:18" s="58" customFormat="1">
      <c r="A133" s="102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99"/>
      <c r="P133" s="99"/>
      <c r="Q133" s="99"/>
      <c r="R133" s="99"/>
    </row>
    <row r="134" spans="1:18" s="58" customFormat="1">
      <c r="A134" s="102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99"/>
      <c r="P134" s="99"/>
      <c r="Q134" s="99"/>
      <c r="R134" s="99"/>
    </row>
    <row r="135" spans="1:18" s="58" customFormat="1">
      <c r="A135" s="103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00"/>
      <c r="P135" s="100"/>
      <c r="Q135" s="100"/>
      <c r="R135" s="100"/>
    </row>
    <row r="136" spans="1:18" s="58" customFormat="1">
      <c r="A136" s="101">
        <v>43193</v>
      </c>
      <c r="B136" s="104">
        <v>820</v>
      </c>
      <c r="C136" s="98"/>
      <c r="D136" s="98" t="s">
        <v>539</v>
      </c>
      <c r="E136" s="98" t="s">
        <v>540</v>
      </c>
      <c r="F136" s="98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98">
        <v>14</v>
      </c>
      <c r="O136" s="98">
        <v>7012</v>
      </c>
      <c r="P136" s="98">
        <v>7036</v>
      </c>
      <c r="Q136" s="98">
        <f>P136-O136</f>
        <v>24</v>
      </c>
      <c r="R136" s="98"/>
    </row>
    <row r="137" spans="1:18" s="58" customFormat="1">
      <c r="A137" s="102"/>
      <c r="B137" s="105"/>
      <c r="C137" s="99"/>
      <c r="D137" s="99"/>
      <c r="E137" s="99"/>
      <c r="F137" s="99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99"/>
      <c r="O137" s="99"/>
      <c r="P137" s="99"/>
      <c r="Q137" s="99"/>
      <c r="R137" s="99"/>
    </row>
    <row r="138" spans="1:18" s="58" customFormat="1">
      <c r="A138" s="102"/>
      <c r="B138" s="105"/>
      <c r="C138" s="99"/>
      <c r="D138" s="99"/>
      <c r="E138" s="99"/>
      <c r="F138" s="99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99"/>
      <c r="O138" s="99"/>
      <c r="P138" s="99"/>
      <c r="Q138" s="99"/>
      <c r="R138" s="99"/>
    </row>
    <row r="139" spans="1:18" s="58" customFormat="1">
      <c r="A139" s="102"/>
      <c r="B139" s="106"/>
      <c r="C139" s="100"/>
      <c r="D139" s="100"/>
      <c r="E139" s="100"/>
      <c r="F139" s="100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00"/>
      <c r="O139" s="99"/>
      <c r="P139" s="99"/>
      <c r="Q139" s="99"/>
      <c r="R139" s="99"/>
    </row>
    <row r="140" spans="1:18" s="58" customFormat="1">
      <c r="A140" s="102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99"/>
      <c r="P140" s="99"/>
      <c r="Q140" s="99"/>
      <c r="R140" s="99"/>
    </row>
    <row r="141" spans="1:18" s="58" customFormat="1">
      <c r="A141" s="102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99"/>
      <c r="P141" s="99"/>
      <c r="Q141" s="99"/>
      <c r="R141" s="99"/>
    </row>
    <row r="142" spans="1:18" s="58" customFormat="1">
      <c r="A142" s="102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99"/>
      <c r="P142" s="99"/>
      <c r="Q142" s="99"/>
      <c r="R142" s="99"/>
    </row>
    <row r="143" spans="1:18" s="58" customFormat="1">
      <c r="A143" s="102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99"/>
      <c r="P143" s="99"/>
      <c r="Q143" s="99"/>
      <c r="R143" s="99"/>
    </row>
    <row r="144" spans="1:18" s="58" customFormat="1">
      <c r="A144" s="102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99"/>
      <c r="P144" s="99"/>
      <c r="Q144" s="99"/>
      <c r="R144" s="99"/>
    </row>
    <row r="145" spans="1:18" s="58" customFormat="1">
      <c r="A145" s="102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99"/>
      <c r="P145" s="99"/>
      <c r="Q145" s="99"/>
      <c r="R145" s="99"/>
    </row>
    <row r="146" spans="1:18" s="58" customFormat="1">
      <c r="A146" s="102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99"/>
      <c r="P146" s="99"/>
      <c r="Q146" s="99"/>
      <c r="R146" s="99"/>
    </row>
    <row r="147" spans="1:18" s="58" customFormat="1">
      <c r="A147" s="103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00"/>
      <c r="P147" s="100"/>
      <c r="Q147" s="100"/>
      <c r="R147" s="100"/>
    </row>
    <row r="148" spans="1:18" s="58" customFormat="1">
      <c r="A148" s="101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98">
        <v>5404</v>
      </c>
      <c r="P148" s="98">
        <v>5528</v>
      </c>
      <c r="Q148" s="98">
        <f>P148-O148</f>
        <v>124</v>
      </c>
      <c r="R148" s="98"/>
    </row>
    <row r="149" spans="1:18" s="58" customFormat="1">
      <c r="A149" s="102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99"/>
      <c r="P149" s="99"/>
      <c r="Q149" s="99"/>
      <c r="R149" s="99"/>
    </row>
    <row r="150" spans="1:18" s="58" customFormat="1">
      <c r="A150" s="102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99"/>
      <c r="P150" s="99"/>
      <c r="Q150" s="99"/>
      <c r="R150" s="99"/>
    </row>
    <row r="151" spans="1:18" s="58" customFormat="1">
      <c r="A151" s="102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99"/>
      <c r="P151" s="99"/>
      <c r="Q151" s="99"/>
      <c r="R151" s="99"/>
    </row>
    <row r="152" spans="1:18" s="58" customFormat="1">
      <c r="A152" s="102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99"/>
      <c r="P152" s="99"/>
      <c r="Q152" s="99"/>
      <c r="R152" s="99"/>
    </row>
    <row r="153" spans="1:18" s="58" customFormat="1">
      <c r="A153" s="102"/>
      <c r="B153" s="104">
        <v>1625</v>
      </c>
      <c r="C153" s="98"/>
      <c r="D153" s="98" t="s">
        <v>539</v>
      </c>
      <c r="E153" s="98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98">
        <v>11</v>
      </c>
      <c r="O153" s="99"/>
      <c r="P153" s="99"/>
      <c r="Q153" s="99"/>
      <c r="R153" s="99"/>
    </row>
    <row r="154" spans="1:18" s="58" customFormat="1">
      <c r="A154" s="102"/>
      <c r="B154" s="105"/>
      <c r="C154" s="99"/>
      <c r="D154" s="99"/>
      <c r="E154" s="99"/>
      <c r="F154" s="98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99"/>
      <c r="O154" s="99"/>
      <c r="P154" s="99"/>
      <c r="Q154" s="99"/>
      <c r="R154" s="99"/>
    </row>
    <row r="155" spans="1:18" s="58" customFormat="1">
      <c r="A155" s="102"/>
      <c r="B155" s="106"/>
      <c r="C155" s="100"/>
      <c r="D155" s="100"/>
      <c r="E155" s="100"/>
      <c r="F155" s="100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00"/>
      <c r="O155" s="99"/>
      <c r="P155" s="99"/>
      <c r="Q155" s="99"/>
      <c r="R155" s="99"/>
    </row>
    <row r="156" spans="1:18" s="58" customFormat="1">
      <c r="A156" s="102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98">
        <v>10</v>
      </c>
      <c r="O156" s="99"/>
      <c r="P156" s="99"/>
      <c r="Q156" s="99"/>
      <c r="R156" s="99"/>
    </row>
    <row r="157" spans="1:18" s="58" customFormat="1">
      <c r="A157" s="102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00"/>
      <c r="O157" s="99"/>
      <c r="P157" s="99"/>
      <c r="Q157" s="99"/>
      <c r="R157" s="99"/>
    </row>
    <row r="158" spans="1:18" s="58" customFormat="1">
      <c r="A158" s="102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98">
        <v>12</v>
      </c>
      <c r="O158" s="99"/>
      <c r="P158" s="99"/>
      <c r="Q158" s="99"/>
      <c r="R158" s="99"/>
    </row>
    <row r="159" spans="1:18" s="58" customFormat="1">
      <c r="A159" s="102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00"/>
      <c r="O159" s="99"/>
      <c r="P159" s="99"/>
      <c r="Q159" s="99"/>
      <c r="R159" s="99"/>
    </row>
    <row r="160" spans="1:18" s="58" customFormat="1">
      <c r="A160" s="103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00"/>
      <c r="P160" s="100"/>
      <c r="Q160" s="100"/>
      <c r="R160" s="100"/>
    </row>
    <row r="161" spans="1:18">
      <c r="A161" s="101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98">
        <v>7806</v>
      </c>
      <c r="P161" s="98">
        <v>7958</v>
      </c>
      <c r="Q161" s="98">
        <f>P161-O161</f>
        <v>152</v>
      </c>
      <c r="R161" s="98"/>
    </row>
    <row r="162" spans="1:18">
      <c r="A162" s="102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99"/>
      <c r="P162" s="99"/>
      <c r="Q162" s="99"/>
      <c r="R162" s="99"/>
    </row>
    <row r="163" spans="1:18">
      <c r="A163" s="102"/>
      <c r="B163" s="104">
        <v>1310</v>
      </c>
      <c r="C163" s="98"/>
      <c r="D163" s="98" t="s">
        <v>30</v>
      </c>
      <c r="E163" s="98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99"/>
      <c r="P163" s="99"/>
      <c r="Q163" s="99"/>
      <c r="R163" s="99"/>
    </row>
    <row r="164" spans="1:18">
      <c r="A164" s="102"/>
      <c r="B164" s="106"/>
      <c r="C164" s="100"/>
      <c r="D164" s="100"/>
      <c r="E164" s="100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99"/>
      <c r="P164" s="99"/>
      <c r="Q164" s="99"/>
      <c r="R164" s="99"/>
    </row>
    <row r="165" spans="1:18">
      <c r="A165" s="102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99"/>
      <c r="P165" s="99"/>
      <c r="Q165" s="99"/>
      <c r="R165" s="99"/>
    </row>
    <row r="166" spans="1:18">
      <c r="A166" s="102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99"/>
      <c r="P166" s="99"/>
      <c r="Q166" s="99"/>
      <c r="R166" s="99"/>
    </row>
    <row r="167" spans="1:18">
      <c r="A167" s="102"/>
      <c r="B167" s="104">
        <v>1718</v>
      </c>
      <c r="C167" s="98" t="s">
        <v>460</v>
      </c>
      <c r="D167" s="98" t="s">
        <v>454</v>
      </c>
      <c r="E167" s="98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99"/>
      <c r="P167" s="99"/>
      <c r="Q167" s="99"/>
      <c r="R167" s="99"/>
    </row>
    <row r="168" spans="1:18">
      <c r="A168" s="102"/>
      <c r="B168" s="106"/>
      <c r="C168" s="100"/>
      <c r="D168" s="100"/>
      <c r="E168" s="100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99"/>
      <c r="P168" s="99"/>
      <c r="Q168" s="99"/>
      <c r="R168" s="99"/>
    </row>
    <row r="169" spans="1:18">
      <c r="A169" s="102"/>
      <c r="B169" s="62">
        <v>2010</v>
      </c>
      <c r="C169" s="25" t="s">
        <v>461</v>
      </c>
      <c r="D169" s="98" t="s">
        <v>454</v>
      </c>
      <c r="E169" s="25" t="s">
        <v>620</v>
      </c>
      <c r="F169" s="98" t="s">
        <v>36</v>
      </c>
      <c r="G169" s="98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99"/>
      <c r="P169" s="99"/>
      <c r="Q169" s="99"/>
      <c r="R169" s="99"/>
    </row>
    <row r="170" spans="1:18">
      <c r="A170" s="102"/>
      <c r="B170" s="62">
        <v>2030</v>
      </c>
      <c r="C170" s="25" t="s">
        <v>460</v>
      </c>
      <c r="D170" s="100"/>
      <c r="E170" s="25" t="s">
        <v>618</v>
      </c>
      <c r="F170" s="100"/>
      <c r="G170" s="100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99"/>
      <c r="P170" s="99"/>
      <c r="Q170" s="99"/>
      <c r="R170" s="99"/>
    </row>
    <row r="171" spans="1:18">
      <c r="A171" s="102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99"/>
      <c r="P171" s="99"/>
      <c r="Q171" s="99"/>
      <c r="R171" s="99"/>
    </row>
    <row r="172" spans="1:18">
      <c r="A172" s="103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100"/>
      <c r="P172" s="100"/>
      <c r="Q172" s="100"/>
      <c r="R172" s="100"/>
    </row>
    <row r="173" spans="1:18">
      <c r="A173" s="101">
        <v>43194</v>
      </c>
      <c r="B173" s="104">
        <v>830</v>
      </c>
      <c r="C173" s="98"/>
      <c r="D173" s="98" t="s">
        <v>30</v>
      </c>
      <c r="E173" s="98" t="s">
        <v>621</v>
      </c>
      <c r="F173" s="98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98">
        <v>7869</v>
      </c>
      <c r="P173" s="98">
        <v>7890</v>
      </c>
      <c r="Q173" s="98">
        <f>P173-O173</f>
        <v>21</v>
      </c>
      <c r="R173" s="98"/>
    </row>
    <row r="174" spans="1:18">
      <c r="A174" s="102"/>
      <c r="B174" s="105"/>
      <c r="C174" s="99"/>
      <c r="D174" s="99"/>
      <c r="E174" s="99"/>
      <c r="F174" s="99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99"/>
      <c r="P174" s="99"/>
      <c r="Q174" s="99"/>
      <c r="R174" s="99"/>
    </row>
    <row r="175" spans="1:18">
      <c r="A175" s="102"/>
      <c r="B175" s="105"/>
      <c r="C175" s="99"/>
      <c r="D175" s="99"/>
      <c r="E175" s="99"/>
      <c r="F175" s="99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99"/>
      <c r="P175" s="99"/>
      <c r="Q175" s="99"/>
      <c r="R175" s="99"/>
    </row>
    <row r="176" spans="1:18">
      <c r="A176" s="102"/>
      <c r="B176" s="106"/>
      <c r="C176" s="100"/>
      <c r="D176" s="100"/>
      <c r="E176" s="100"/>
      <c r="F176" s="100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99"/>
      <c r="P176" s="99"/>
      <c r="Q176" s="99"/>
      <c r="R176" s="99"/>
    </row>
    <row r="177" spans="1:18">
      <c r="A177" s="102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99"/>
      <c r="P177" s="99"/>
      <c r="Q177" s="99"/>
      <c r="R177" s="99"/>
    </row>
    <row r="178" spans="1:18">
      <c r="A178" s="102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99"/>
      <c r="P178" s="99"/>
      <c r="Q178" s="99"/>
      <c r="R178" s="99"/>
    </row>
    <row r="179" spans="1:18">
      <c r="A179" s="102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99"/>
      <c r="P179" s="99"/>
      <c r="Q179" s="99"/>
      <c r="R179" s="99"/>
    </row>
    <row r="180" spans="1:18">
      <c r="A180" s="102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99"/>
      <c r="P180" s="99"/>
      <c r="Q180" s="99"/>
      <c r="R180" s="99"/>
    </row>
    <row r="181" spans="1:18">
      <c r="A181" s="102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99"/>
      <c r="P181" s="99"/>
      <c r="Q181" s="99"/>
      <c r="R181" s="99"/>
    </row>
    <row r="182" spans="1:18">
      <c r="A182" s="103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00"/>
      <c r="P182" s="100"/>
      <c r="Q182" s="100"/>
      <c r="R182" s="100"/>
    </row>
    <row r="183" spans="1:18">
      <c r="A183" s="101">
        <v>43194</v>
      </c>
      <c r="B183" s="104">
        <v>820</v>
      </c>
      <c r="C183" s="98"/>
      <c r="D183" s="98" t="s">
        <v>30</v>
      </c>
      <c r="E183" s="98" t="s">
        <v>634</v>
      </c>
      <c r="F183" s="98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98">
        <v>10</v>
      </c>
      <c r="O183" s="98">
        <v>5596</v>
      </c>
      <c r="P183" s="98">
        <v>5632</v>
      </c>
      <c r="Q183" s="98">
        <f>P183-O183</f>
        <v>36</v>
      </c>
      <c r="R183" s="98"/>
    </row>
    <row r="184" spans="1:18">
      <c r="A184" s="102"/>
      <c r="B184" s="105"/>
      <c r="C184" s="99"/>
      <c r="D184" s="99"/>
      <c r="E184" s="99"/>
      <c r="F184" s="99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99"/>
      <c r="O184" s="99"/>
      <c r="P184" s="99"/>
      <c r="Q184" s="99"/>
      <c r="R184" s="99"/>
    </row>
    <row r="185" spans="1:18">
      <c r="A185" s="102"/>
      <c r="B185" s="106"/>
      <c r="C185" s="100"/>
      <c r="D185" s="100"/>
      <c r="E185" s="100"/>
      <c r="F185" s="100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00"/>
      <c r="O185" s="99"/>
      <c r="P185" s="99"/>
      <c r="Q185" s="99"/>
      <c r="R185" s="99"/>
    </row>
    <row r="186" spans="1:18">
      <c r="A186" s="102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99"/>
      <c r="P186" s="99"/>
      <c r="Q186" s="99"/>
      <c r="R186" s="99"/>
    </row>
    <row r="187" spans="1:18">
      <c r="A187" s="102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99"/>
      <c r="P187" s="99"/>
      <c r="Q187" s="99"/>
      <c r="R187" s="99"/>
    </row>
    <row r="188" spans="1:18">
      <c r="A188" s="102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99"/>
      <c r="P188" s="99"/>
      <c r="Q188" s="99"/>
      <c r="R188" s="99"/>
    </row>
    <row r="189" spans="1:18">
      <c r="A189" s="102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99"/>
      <c r="P189" s="99"/>
      <c r="Q189" s="99"/>
      <c r="R189" s="99"/>
    </row>
    <row r="190" spans="1:18">
      <c r="A190" s="102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99"/>
      <c r="P190" s="99"/>
      <c r="Q190" s="99"/>
      <c r="R190" s="99"/>
    </row>
    <row r="191" spans="1:18">
      <c r="A191" s="102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99"/>
      <c r="P191" s="99"/>
      <c r="Q191" s="99"/>
      <c r="R191" s="99"/>
    </row>
    <row r="192" spans="1:18">
      <c r="A192" s="102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99"/>
      <c r="P192" s="99"/>
      <c r="Q192" s="99"/>
      <c r="R192" s="99"/>
    </row>
    <row r="193" spans="1:18">
      <c r="A193" s="102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99"/>
      <c r="P193" s="99"/>
      <c r="Q193" s="99"/>
      <c r="R193" s="99"/>
    </row>
    <row r="194" spans="1:18">
      <c r="A194" s="102"/>
      <c r="B194" s="62">
        <v>2258</v>
      </c>
      <c r="C194" s="98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99"/>
      <c r="P194" s="99"/>
      <c r="Q194" s="99"/>
      <c r="R194" s="99"/>
    </row>
    <row r="195" spans="1:18">
      <c r="A195" s="103"/>
      <c r="B195" s="62">
        <v>2350</v>
      </c>
      <c r="C195" s="100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00"/>
      <c r="P195" s="100"/>
      <c r="Q195" s="100"/>
      <c r="R195" s="100"/>
    </row>
    <row r="196" spans="1:18">
      <c r="A196" s="101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98">
        <v>7036</v>
      </c>
      <c r="P196" s="98">
        <v>7057</v>
      </c>
      <c r="Q196" s="98">
        <f>P196-O196</f>
        <v>21</v>
      </c>
      <c r="R196" s="98"/>
    </row>
    <row r="197" spans="1:18">
      <c r="A197" s="102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99"/>
      <c r="P197" s="99"/>
      <c r="Q197" s="99"/>
      <c r="R197" s="99"/>
    </row>
    <row r="198" spans="1:18">
      <c r="A198" s="102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99"/>
      <c r="P198" s="99"/>
      <c r="Q198" s="99"/>
      <c r="R198" s="99"/>
    </row>
    <row r="199" spans="1:18">
      <c r="A199" s="102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99"/>
      <c r="P199" s="99"/>
      <c r="Q199" s="99"/>
      <c r="R199" s="99"/>
    </row>
    <row r="200" spans="1:18">
      <c r="A200" s="102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99"/>
      <c r="P200" s="99"/>
      <c r="Q200" s="99"/>
      <c r="R200" s="99"/>
    </row>
    <row r="201" spans="1:18">
      <c r="A201" s="102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99"/>
      <c r="P201" s="99"/>
      <c r="Q201" s="99"/>
      <c r="R201" s="99"/>
    </row>
    <row r="202" spans="1:18">
      <c r="A202" s="102"/>
      <c r="B202" s="62">
        <v>2245</v>
      </c>
      <c r="C202" s="25"/>
      <c r="D202" s="25" t="s">
        <v>30</v>
      </c>
      <c r="E202" s="25" t="s">
        <v>630</v>
      </c>
      <c r="F202" s="98" t="s">
        <v>36</v>
      </c>
      <c r="G202" s="98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99"/>
      <c r="P202" s="99"/>
      <c r="Q202" s="99"/>
      <c r="R202" s="99"/>
    </row>
    <row r="203" spans="1:18">
      <c r="A203" s="103"/>
      <c r="B203" s="62">
        <v>2255</v>
      </c>
      <c r="C203" s="25"/>
      <c r="D203" s="25" t="s">
        <v>30</v>
      </c>
      <c r="E203" s="25" t="s">
        <v>641</v>
      </c>
      <c r="F203" s="100"/>
      <c r="G203" s="100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00"/>
      <c r="P203" s="100"/>
      <c r="Q203" s="100"/>
      <c r="R203" s="100"/>
    </row>
    <row r="204" spans="1:18" ht="16.5">
      <c r="A204" s="101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98">
        <v>5528</v>
      </c>
      <c r="P204" s="98">
        <v>5582</v>
      </c>
      <c r="Q204" s="98">
        <f>P204-O204</f>
        <v>54</v>
      </c>
      <c r="R204" s="98"/>
    </row>
    <row r="205" spans="1:18" ht="16.5">
      <c r="A205" s="102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99"/>
      <c r="P205" s="99"/>
      <c r="Q205" s="99"/>
      <c r="R205" s="99"/>
    </row>
    <row r="206" spans="1:18">
      <c r="A206" s="102"/>
      <c r="B206" s="104">
        <v>1400</v>
      </c>
      <c r="C206" s="98"/>
      <c r="D206" s="98" t="s">
        <v>30</v>
      </c>
      <c r="E206" s="98" t="s">
        <v>633</v>
      </c>
      <c r="F206" s="98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98">
        <v>10</v>
      </c>
      <c r="O206" s="99"/>
      <c r="P206" s="99"/>
      <c r="Q206" s="99"/>
      <c r="R206" s="99"/>
    </row>
    <row r="207" spans="1:18">
      <c r="A207" s="102"/>
      <c r="B207" s="105"/>
      <c r="C207" s="99"/>
      <c r="D207" s="99"/>
      <c r="E207" s="99"/>
      <c r="F207" s="100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99"/>
      <c r="O207" s="99"/>
      <c r="P207" s="99"/>
      <c r="Q207" s="99"/>
      <c r="R207" s="99"/>
    </row>
    <row r="208" spans="1:18" ht="16.5">
      <c r="A208" s="102"/>
      <c r="B208" s="106"/>
      <c r="C208" s="100"/>
      <c r="D208" s="100"/>
      <c r="E208" s="100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00"/>
      <c r="O208" s="99"/>
      <c r="P208" s="99"/>
      <c r="Q208" s="99"/>
      <c r="R208" s="99"/>
    </row>
    <row r="209" spans="1:18" ht="16.5">
      <c r="A209" s="102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99"/>
      <c r="P209" s="99"/>
      <c r="Q209" s="99"/>
      <c r="R209" s="99"/>
    </row>
    <row r="210" spans="1:18">
      <c r="A210" s="102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99"/>
      <c r="P210" s="99"/>
      <c r="Q210" s="99"/>
      <c r="R210" s="99"/>
    </row>
    <row r="211" spans="1:18">
      <c r="A211" s="102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99"/>
      <c r="P211" s="99"/>
      <c r="Q211" s="99"/>
      <c r="R211" s="99"/>
    </row>
    <row r="212" spans="1:18">
      <c r="A212" s="103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00"/>
      <c r="P212" s="100"/>
      <c r="Q212" s="100"/>
      <c r="R212" s="100"/>
    </row>
    <row r="213" spans="1:18" s="58" customFormat="1">
      <c r="A213" s="101">
        <v>43195</v>
      </c>
      <c r="B213" s="104">
        <v>900</v>
      </c>
      <c r="C213" s="98"/>
      <c r="D213" s="98" t="s">
        <v>30</v>
      </c>
      <c r="E213" s="98" t="s">
        <v>634</v>
      </c>
      <c r="F213" s="98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98">
        <v>7958</v>
      </c>
      <c r="P213" s="98">
        <v>7973</v>
      </c>
      <c r="Q213" s="98">
        <f>P213-O213</f>
        <v>15</v>
      </c>
      <c r="R213" s="98"/>
    </row>
    <row r="214" spans="1:18" s="58" customFormat="1">
      <c r="A214" s="102"/>
      <c r="B214" s="105"/>
      <c r="C214" s="99"/>
      <c r="D214" s="99"/>
      <c r="E214" s="99"/>
      <c r="F214" s="99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99"/>
      <c r="P214" s="99"/>
      <c r="Q214" s="99"/>
      <c r="R214" s="99"/>
    </row>
    <row r="215" spans="1:18" s="58" customFormat="1">
      <c r="A215" s="102"/>
      <c r="B215" s="106"/>
      <c r="C215" s="100"/>
      <c r="D215" s="100"/>
      <c r="E215" s="100"/>
      <c r="F215" s="100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99"/>
      <c r="P215" s="99"/>
      <c r="Q215" s="99"/>
      <c r="R215" s="99"/>
    </row>
    <row r="216" spans="1:18" s="58" customFormat="1">
      <c r="A216" s="102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99"/>
      <c r="P216" s="99"/>
      <c r="Q216" s="99"/>
      <c r="R216" s="99"/>
    </row>
    <row r="217" spans="1:18" s="58" customFormat="1">
      <c r="A217" s="102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99"/>
      <c r="P217" s="99"/>
      <c r="Q217" s="99"/>
      <c r="R217" s="99"/>
    </row>
    <row r="218" spans="1:18" s="58" customFormat="1">
      <c r="A218" s="102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99"/>
      <c r="P218" s="99"/>
      <c r="Q218" s="99"/>
      <c r="R218" s="99"/>
    </row>
    <row r="219" spans="1:18" s="58" customFormat="1">
      <c r="A219" s="102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99"/>
      <c r="P219" s="99"/>
      <c r="Q219" s="99"/>
      <c r="R219" s="99"/>
    </row>
    <row r="220" spans="1:18" s="58" customFormat="1">
      <c r="A220" s="102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99"/>
      <c r="P220" s="99"/>
      <c r="Q220" s="99"/>
      <c r="R220" s="99"/>
    </row>
    <row r="221" spans="1:18" s="58" customFormat="1">
      <c r="A221" s="103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100"/>
      <c r="P221" s="100"/>
      <c r="Q221" s="100"/>
      <c r="R221" s="100"/>
    </row>
    <row r="222" spans="1:18" s="58" customFormat="1">
      <c r="A222" s="101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98">
        <v>7890</v>
      </c>
      <c r="P222" s="98">
        <v>7904</v>
      </c>
      <c r="Q222" s="98">
        <f>P222-O222</f>
        <v>14</v>
      </c>
      <c r="R222" s="98"/>
    </row>
    <row r="223" spans="1:18" s="58" customFormat="1">
      <c r="A223" s="102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99"/>
      <c r="P223" s="99"/>
      <c r="Q223" s="99"/>
      <c r="R223" s="99"/>
    </row>
    <row r="224" spans="1:18" s="58" customFormat="1">
      <c r="A224" s="102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99"/>
      <c r="P224" s="99"/>
      <c r="Q224" s="99"/>
      <c r="R224" s="99"/>
    </row>
    <row r="225" spans="1:18" s="58" customFormat="1">
      <c r="A225" s="102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99"/>
      <c r="P225" s="99"/>
      <c r="Q225" s="99"/>
      <c r="R225" s="99"/>
    </row>
    <row r="226" spans="1:18" s="58" customFormat="1">
      <c r="A226" s="103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100"/>
      <c r="P226" s="100"/>
      <c r="Q226" s="100"/>
      <c r="R226" s="100"/>
    </row>
    <row r="227" spans="1:18" s="58" customFormat="1">
      <c r="A227" s="101">
        <v>43195</v>
      </c>
      <c r="B227" s="104">
        <v>840</v>
      </c>
      <c r="C227" s="98"/>
      <c r="D227" s="98" t="s">
        <v>30</v>
      </c>
      <c r="E227" s="98" t="s">
        <v>633</v>
      </c>
      <c r="F227" s="98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98">
        <v>14</v>
      </c>
      <c r="O227" s="98">
        <v>5632</v>
      </c>
      <c r="P227" s="98">
        <v>5649</v>
      </c>
      <c r="Q227" s="98">
        <f>P227-O227</f>
        <v>17</v>
      </c>
      <c r="R227" s="98"/>
    </row>
    <row r="228" spans="1:18" s="58" customFormat="1">
      <c r="A228" s="102"/>
      <c r="B228" s="105"/>
      <c r="C228" s="99"/>
      <c r="D228" s="99"/>
      <c r="E228" s="99"/>
      <c r="F228" s="99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99"/>
      <c r="O228" s="99"/>
      <c r="P228" s="99"/>
      <c r="Q228" s="99"/>
      <c r="R228" s="99"/>
    </row>
    <row r="229" spans="1:18" s="58" customFormat="1">
      <c r="A229" s="102"/>
      <c r="B229" s="105"/>
      <c r="C229" s="99"/>
      <c r="D229" s="99"/>
      <c r="E229" s="99"/>
      <c r="F229" s="99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99"/>
      <c r="O229" s="99"/>
      <c r="P229" s="99"/>
      <c r="Q229" s="99"/>
      <c r="R229" s="99"/>
    </row>
    <row r="230" spans="1:18" s="58" customFormat="1">
      <c r="A230" s="102"/>
      <c r="B230" s="106"/>
      <c r="C230" s="100"/>
      <c r="D230" s="100"/>
      <c r="E230" s="100"/>
      <c r="F230" s="100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100"/>
      <c r="O230" s="99"/>
      <c r="P230" s="99"/>
      <c r="Q230" s="99"/>
      <c r="R230" s="99"/>
    </row>
    <row r="231" spans="1:18" s="58" customFormat="1">
      <c r="A231" s="102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99"/>
      <c r="P231" s="99"/>
      <c r="Q231" s="99"/>
      <c r="R231" s="99"/>
    </row>
    <row r="232" spans="1:18" s="58" customFormat="1">
      <c r="A232" s="102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99"/>
      <c r="P232" s="99"/>
      <c r="Q232" s="99"/>
      <c r="R232" s="99"/>
    </row>
    <row r="233" spans="1:18" s="58" customFormat="1">
      <c r="A233" s="102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99"/>
      <c r="P233" s="99"/>
      <c r="Q233" s="99"/>
      <c r="R233" s="99"/>
    </row>
    <row r="234" spans="1:18" s="58" customFormat="1">
      <c r="A234" s="102"/>
      <c r="B234" s="62">
        <v>2245</v>
      </c>
      <c r="C234" s="25"/>
      <c r="D234" s="98" t="s">
        <v>30</v>
      </c>
      <c r="E234" s="25" t="s">
        <v>630</v>
      </c>
      <c r="F234" s="98" t="s">
        <v>36</v>
      </c>
      <c r="G234" s="98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99"/>
      <c r="P234" s="99"/>
      <c r="Q234" s="99"/>
      <c r="R234" s="99"/>
    </row>
    <row r="235" spans="1:18" s="58" customFormat="1">
      <c r="A235" s="103"/>
      <c r="B235" s="62">
        <v>2300</v>
      </c>
      <c r="C235" s="25"/>
      <c r="D235" s="100"/>
      <c r="E235" s="25" t="s">
        <v>641</v>
      </c>
      <c r="F235" s="100"/>
      <c r="G235" s="100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100"/>
      <c r="P235" s="100"/>
      <c r="Q235" s="100"/>
      <c r="R235" s="100"/>
    </row>
    <row r="236" spans="1:18" s="58" customFormat="1">
      <c r="A236" s="101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98">
        <v>7057</v>
      </c>
      <c r="P236" s="98">
        <v>7204</v>
      </c>
      <c r="Q236" s="98">
        <f>P236-O236</f>
        <v>147</v>
      </c>
      <c r="R236" s="98"/>
    </row>
    <row r="237" spans="1:18" s="58" customFormat="1">
      <c r="A237" s="102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99"/>
      <c r="P237" s="99"/>
      <c r="Q237" s="99"/>
      <c r="R237" s="99"/>
    </row>
    <row r="238" spans="1:18" s="58" customFormat="1">
      <c r="A238" s="102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99"/>
      <c r="P238" s="99"/>
      <c r="Q238" s="99"/>
      <c r="R238" s="99"/>
    </row>
    <row r="239" spans="1:18" s="58" customFormat="1">
      <c r="A239" s="102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99"/>
      <c r="P239" s="99"/>
      <c r="Q239" s="99"/>
      <c r="R239" s="99"/>
    </row>
    <row r="240" spans="1:18" s="58" customFormat="1">
      <c r="A240" s="102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99"/>
      <c r="P240" s="99"/>
      <c r="Q240" s="99"/>
      <c r="R240" s="99"/>
    </row>
    <row r="241" spans="1:18" s="58" customFormat="1">
      <c r="A241" s="102"/>
      <c r="B241" s="62">
        <v>1713</v>
      </c>
      <c r="C241" s="25" t="s">
        <v>460</v>
      </c>
      <c r="D241" s="98" t="s">
        <v>454</v>
      </c>
      <c r="E241" s="25" t="s">
        <v>618</v>
      </c>
      <c r="F241" s="98" t="s">
        <v>36</v>
      </c>
      <c r="G241" s="98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99"/>
      <c r="P241" s="99"/>
      <c r="Q241" s="99"/>
      <c r="R241" s="99"/>
    </row>
    <row r="242" spans="1:18" s="58" customFormat="1">
      <c r="A242" s="102"/>
      <c r="B242" s="62">
        <v>2010</v>
      </c>
      <c r="C242" s="25" t="s">
        <v>461</v>
      </c>
      <c r="D242" s="100"/>
      <c r="E242" s="25" t="s">
        <v>620</v>
      </c>
      <c r="F242" s="100"/>
      <c r="G242" s="100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99"/>
      <c r="P242" s="99"/>
      <c r="Q242" s="99"/>
      <c r="R242" s="99"/>
    </row>
    <row r="243" spans="1:18" s="58" customFormat="1">
      <c r="A243" s="102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99"/>
      <c r="P243" s="99"/>
      <c r="Q243" s="99"/>
      <c r="R243" s="99"/>
    </row>
    <row r="244" spans="1:18" s="58" customFormat="1">
      <c r="A244" s="102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99"/>
      <c r="P244" s="99"/>
      <c r="Q244" s="99"/>
      <c r="R244" s="99"/>
    </row>
    <row r="245" spans="1:18" s="58" customFormat="1">
      <c r="A245" s="103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100"/>
      <c r="P245" s="100"/>
      <c r="Q245" s="100"/>
      <c r="R245" s="100"/>
    </row>
    <row r="246" spans="1:18" s="58" customFormat="1">
      <c r="A246" s="101">
        <v>43195</v>
      </c>
      <c r="B246" s="104">
        <v>910</v>
      </c>
      <c r="C246" s="98"/>
      <c r="D246" s="98" t="s">
        <v>30</v>
      </c>
      <c r="E246" s="98" t="s">
        <v>634</v>
      </c>
      <c r="F246" s="98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98">
        <v>5582</v>
      </c>
      <c r="P246" s="98">
        <v>5622</v>
      </c>
      <c r="Q246" s="98">
        <f>P246-O246</f>
        <v>40</v>
      </c>
      <c r="R246" s="98"/>
    </row>
    <row r="247" spans="1:18" s="58" customFormat="1">
      <c r="A247" s="102"/>
      <c r="B247" s="105"/>
      <c r="C247" s="99"/>
      <c r="D247" s="99"/>
      <c r="E247" s="99"/>
      <c r="F247" s="99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99"/>
      <c r="P247" s="99"/>
      <c r="Q247" s="99"/>
      <c r="R247" s="99"/>
    </row>
    <row r="248" spans="1:18" s="58" customFormat="1">
      <c r="A248" s="102"/>
      <c r="B248" s="106"/>
      <c r="C248" s="100"/>
      <c r="D248" s="100"/>
      <c r="E248" s="100"/>
      <c r="F248" s="100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99"/>
      <c r="P248" s="99"/>
      <c r="Q248" s="99"/>
      <c r="R248" s="99"/>
    </row>
    <row r="249" spans="1:18" s="58" customFormat="1">
      <c r="A249" s="102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99"/>
      <c r="P249" s="99"/>
      <c r="Q249" s="99"/>
      <c r="R249" s="99"/>
    </row>
    <row r="250" spans="1:18" s="58" customFormat="1">
      <c r="A250" s="102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99"/>
      <c r="P250" s="99"/>
      <c r="Q250" s="99"/>
      <c r="R250" s="99"/>
    </row>
    <row r="251" spans="1:18" s="58" customFormat="1">
      <c r="A251" s="102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99"/>
      <c r="P251" s="99"/>
      <c r="Q251" s="99"/>
      <c r="R251" s="99"/>
    </row>
    <row r="252" spans="1:18" s="58" customFormat="1">
      <c r="A252" s="102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99"/>
      <c r="P252" s="99"/>
      <c r="Q252" s="99"/>
      <c r="R252" s="99"/>
    </row>
    <row r="253" spans="1:18" s="58" customFormat="1">
      <c r="A253" s="102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99"/>
      <c r="P253" s="99"/>
      <c r="Q253" s="99"/>
      <c r="R253" s="99"/>
    </row>
    <row r="254" spans="1:18" s="58" customFormat="1">
      <c r="A254" s="102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99"/>
      <c r="P254" s="99"/>
      <c r="Q254" s="99"/>
      <c r="R254" s="99"/>
    </row>
    <row r="255" spans="1:18" s="58" customFormat="1">
      <c r="A255" s="102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99"/>
      <c r="P255" s="99"/>
      <c r="Q255" s="99"/>
      <c r="R255" s="99"/>
    </row>
    <row r="256" spans="1:18" s="58" customFormat="1">
      <c r="A256" s="102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99"/>
      <c r="P256" s="99"/>
      <c r="Q256" s="99"/>
      <c r="R256" s="99"/>
    </row>
    <row r="257" spans="1:18" s="58" customFormat="1">
      <c r="A257" s="102"/>
      <c r="B257" s="104">
        <v>2300</v>
      </c>
      <c r="C257" s="25"/>
      <c r="D257" s="98" t="s">
        <v>32</v>
      </c>
      <c r="E257" s="25" t="s">
        <v>637</v>
      </c>
      <c r="F257" s="98" t="s">
        <v>36</v>
      </c>
      <c r="G257" s="98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98">
        <v>4</v>
      </c>
      <c r="O257" s="99"/>
      <c r="P257" s="99"/>
      <c r="Q257" s="99"/>
      <c r="R257" s="99"/>
    </row>
    <row r="258" spans="1:18" s="58" customFormat="1">
      <c r="A258" s="102"/>
      <c r="B258" s="105"/>
      <c r="C258" s="25"/>
      <c r="D258" s="99"/>
      <c r="E258" s="25" t="s">
        <v>635</v>
      </c>
      <c r="F258" s="99"/>
      <c r="G258" s="99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99"/>
      <c r="O258" s="99"/>
      <c r="P258" s="99"/>
      <c r="Q258" s="99"/>
      <c r="R258" s="99"/>
    </row>
    <row r="259" spans="1:18" s="58" customFormat="1">
      <c r="A259" s="102"/>
      <c r="B259" s="106"/>
      <c r="C259" s="25"/>
      <c r="D259" s="100"/>
      <c r="E259" s="25" t="s">
        <v>636</v>
      </c>
      <c r="F259" s="100"/>
      <c r="G259" s="100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100"/>
      <c r="O259" s="99"/>
      <c r="P259" s="99"/>
      <c r="Q259" s="99"/>
      <c r="R259" s="99"/>
    </row>
    <row r="260" spans="1:18" s="58" customFormat="1">
      <c r="A260" s="103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100"/>
      <c r="P260" s="100"/>
      <c r="Q260" s="100"/>
      <c r="R260" s="100"/>
    </row>
    <row r="261" spans="1:18" s="58" customFormat="1">
      <c r="A261" s="101">
        <v>43196</v>
      </c>
      <c r="B261" s="104">
        <v>820</v>
      </c>
      <c r="C261" s="98"/>
      <c r="D261" s="98" t="s">
        <v>30</v>
      </c>
      <c r="E261" s="98" t="s">
        <v>634</v>
      </c>
      <c r="F261" s="98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98">
        <v>7973</v>
      </c>
      <c r="P261" s="98">
        <v>8009</v>
      </c>
      <c r="Q261" s="98">
        <f>P261-O261</f>
        <v>36</v>
      </c>
      <c r="R261" s="98"/>
    </row>
    <row r="262" spans="1:18" s="58" customFormat="1">
      <c r="A262" s="102"/>
      <c r="B262" s="105"/>
      <c r="C262" s="99"/>
      <c r="D262" s="99"/>
      <c r="E262" s="99"/>
      <c r="F262" s="99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99"/>
      <c r="P262" s="99"/>
      <c r="Q262" s="99"/>
      <c r="R262" s="99"/>
    </row>
    <row r="263" spans="1:18" s="58" customFormat="1">
      <c r="A263" s="102"/>
      <c r="B263" s="106"/>
      <c r="C263" s="100"/>
      <c r="D263" s="100"/>
      <c r="E263" s="100"/>
      <c r="F263" s="100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99"/>
      <c r="P263" s="99"/>
      <c r="Q263" s="99"/>
      <c r="R263" s="99"/>
    </row>
    <row r="264" spans="1:18" s="58" customFormat="1">
      <c r="A264" s="102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99"/>
      <c r="P264" s="99"/>
      <c r="Q264" s="99"/>
      <c r="R264" s="99"/>
    </row>
    <row r="265" spans="1:18" s="58" customFormat="1">
      <c r="A265" s="102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99"/>
      <c r="P265" s="99"/>
      <c r="Q265" s="99"/>
      <c r="R265" s="99"/>
    </row>
    <row r="266" spans="1:18" s="58" customFormat="1">
      <c r="A266" s="102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99"/>
      <c r="P266" s="99"/>
      <c r="Q266" s="99"/>
      <c r="R266" s="99"/>
    </row>
    <row r="267" spans="1:18" s="58" customFormat="1">
      <c r="A267" s="102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99"/>
      <c r="P267" s="99"/>
      <c r="Q267" s="99"/>
      <c r="R267" s="99"/>
    </row>
    <row r="268" spans="1:18" s="58" customFormat="1">
      <c r="A268" s="102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99"/>
      <c r="P268" s="99"/>
      <c r="Q268" s="99"/>
      <c r="R268" s="99"/>
    </row>
    <row r="269" spans="1:18" s="58" customFormat="1">
      <c r="A269" s="102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99"/>
      <c r="P269" s="99"/>
      <c r="Q269" s="99"/>
      <c r="R269" s="99"/>
    </row>
    <row r="270" spans="1:18" s="58" customFormat="1">
      <c r="A270" s="102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99"/>
      <c r="P270" s="99"/>
      <c r="Q270" s="99"/>
      <c r="R270" s="99"/>
    </row>
    <row r="271" spans="1:18" s="58" customFormat="1">
      <c r="A271" s="102"/>
      <c r="B271" s="66">
        <v>2210</v>
      </c>
      <c r="C271" s="98" t="s">
        <v>40</v>
      </c>
      <c r="D271" s="98" t="s">
        <v>32</v>
      </c>
      <c r="E271" s="25" t="s">
        <v>637</v>
      </c>
      <c r="F271" s="98" t="s">
        <v>36</v>
      </c>
      <c r="G271" s="98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99"/>
      <c r="P271" s="99"/>
      <c r="Q271" s="99"/>
      <c r="R271" s="99"/>
    </row>
    <row r="272" spans="1:18" s="58" customFormat="1">
      <c r="A272" s="102"/>
      <c r="B272" s="66">
        <v>2300</v>
      </c>
      <c r="C272" s="99"/>
      <c r="D272" s="99"/>
      <c r="E272" s="25" t="s">
        <v>635</v>
      </c>
      <c r="F272" s="99"/>
      <c r="G272" s="99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99"/>
      <c r="P272" s="99"/>
      <c r="Q272" s="99"/>
      <c r="R272" s="99"/>
    </row>
    <row r="273" spans="1:18" s="58" customFormat="1">
      <c r="A273" s="102"/>
      <c r="B273" s="66">
        <v>2310</v>
      </c>
      <c r="C273" s="100"/>
      <c r="D273" s="100"/>
      <c r="E273" s="25" t="s">
        <v>636</v>
      </c>
      <c r="F273" s="100"/>
      <c r="G273" s="100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99"/>
      <c r="P273" s="99"/>
      <c r="Q273" s="99"/>
      <c r="R273" s="99"/>
    </row>
    <row r="274" spans="1:18" s="58" customFormat="1">
      <c r="A274" s="103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100"/>
      <c r="P274" s="100"/>
      <c r="Q274" s="100"/>
      <c r="R274" s="100"/>
    </row>
    <row r="275" spans="1:18" s="58" customFormat="1">
      <c r="A275" s="101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98">
        <v>7904</v>
      </c>
      <c r="P275" s="98">
        <v>8051</v>
      </c>
      <c r="Q275" s="98">
        <f>P275-O275</f>
        <v>147</v>
      </c>
      <c r="R275" s="98"/>
    </row>
    <row r="276" spans="1:18" s="58" customFormat="1">
      <c r="A276" s="102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99"/>
      <c r="P276" s="99"/>
      <c r="Q276" s="99"/>
      <c r="R276" s="99"/>
    </row>
    <row r="277" spans="1:18" s="58" customFormat="1">
      <c r="A277" s="102"/>
      <c r="B277" s="104">
        <v>1310</v>
      </c>
      <c r="C277" s="98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99"/>
      <c r="P277" s="99"/>
      <c r="Q277" s="99"/>
      <c r="R277" s="99"/>
    </row>
    <row r="278" spans="1:18" s="58" customFormat="1">
      <c r="A278" s="102"/>
      <c r="B278" s="106"/>
      <c r="C278" s="100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99"/>
      <c r="P278" s="99"/>
      <c r="Q278" s="99"/>
      <c r="R278" s="99"/>
    </row>
    <row r="279" spans="1:18" s="58" customFormat="1">
      <c r="A279" s="102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99"/>
      <c r="P279" s="99"/>
      <c r="Q279" s="99"/>
      <c r="R279" s="99"/>
    </row>
    <row r="280" spans="1:18" s="58" customFormat="1">
      <c r="A280" s="102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99"/>
      <c r="P280" s="99"/>
      <c r="Q280" s="99"/>
      <c r="R280" s="99"/>
    </row>
    <row r="281" spans="1:18" s="58" customFormat="1">
      <c r="A281" s="102"/>
      <c r="B281" s="104">
        <v>1647</v>
      </c>
      <c r="C281" s="98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99"/>
      <c r="P281" s="99"/>
      <c r="Q281" s="99"/>
      <c r="R281" s="99"/>
    </row>
    <row r="282" spans="1:18" s="58" customFormat="1">
      <c r="A282" s="102"/>
      <c r="B282" s="106"/>
      <c r="C282" s="100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99"/>
      <c r="P282" s="99"/>
      <c r="Q282" s="99"/>
      <c r="R282" s="99"/>
    </row>
    <row r="283" spans="1:18" s="58" customFormat="1">
      <c r="A283" s="102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99"/>
      <c r="P283" s="99"/>
      <c r="Q283" s="99"/>
      <c r="R283" s="99"/>
    </row>
    <row r="284" spans="1:18" s="58" customFormat="1">
      <c r="A284" s="102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99"/>
      <c r="P284" s="99"/>
      <c r="Q284" s="99"/>
      <c r="R284" s="99"/>
    </row>
    <row r="285" spans="1:18" s="58" customFormat="1">
      <c r="A285" s="102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99"/>
      <c r="P285" s="99"/>
      <c r="Q285" s="99"/>
      <c r="R285" s="99"/>
    </row>
    <row r="286" spans="1:18" s="58" customFormat="1">
      <c r="A286" s="103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100"/>
      <c r="P286" s="100"/>
      <c r="Q286" s="100"/>
      <c r="R286" s="100"/>
    </row>
    <row r="287" spans="1:18" s="58" customFormat="1">
      <c r="A287" s="101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98">
        <v>5649</v>
      </c>
      <c r="P287" s="98">
        <v>5684</v>
      </c>
      <c r="Q287" s="98">
        <f>P287-O287</f>
        <v>35</v>
      </c>
      <c r="R287" s="98"/>
    </row>
    <row r="288" spans="1:18" s="58" customFormat="1">
      <c r="A288" s="102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99"/>
      <c r="P288" s="99"/>
      <c r="Q288" s="99"/>
      <c r="R288" s="99"/>
    </row>
    <row r="289" spans="1:18" s="58" customFormat="1">
      <c r="A289" s="102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99"/>
      <c r="P289" s="99"/>
      <c r="Q289" s="99"/>
      <c r="R289" s="99"/>
    </row>
    <row r="290" spans="1:18" s="58" customFormat="1">
      <c r="A290" s="102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99"/>
      <c r="P290" s="99"/>
      <c r="Q290" s="99"/>
      <c r="R290" s="99"/>
    </row>
    <row r="291" spans="1:18" s="58" customFormat="1">
      <c r="A291" s="102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99"/>
      <c r="P291" s="99"/>
      <c r="Q291" s="99"/>
      <c r="R291" s="99"/>
    </row>
    <row r="292" spans="1:18" s="58" customFormat="1">
      <c r="A292" s="103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100"/>
      <c r="P292" s="100"/>
      <c r="Q292" s="100"/>
      <c r="R292" s="100"/>
    </row>
    <row r="293" spans="1:18" s="58" customFormat="1">
      <c r="A293" s="101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98">
        <v>7204</v>
      </c>
      <c r="P293" s="98">
        <v>7220</v>
      </c>
      <c r="Q293" s="98">
        <f>P293-O293</f>
        <v>16</v>
      </c>
      <c r="R293" s="98"/>
    </row>
    <row r="294" spans="1:18" s="58" customFormat="1">
      <c r="A294" s="102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99"/>
      <c r="P294" s="99"/>
      <c r="Q294" s="99"/>
      <c r="R294" s="99"/>
    </row>
    <row r="295" spans="1:18" s="58" customFormat="1">
      <c r="A295" s="102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99"/>
      <c r="P295" s="99"/>
      <c r="Q295" s="99"/>
      <c r="R295" s="99"/>
    </row>
    <row r="296" spans="1:18" s="58" customFormat="1">
      <c r="A296" s="102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99"/>
      <c r="P296" s="99"/>
      <c r="Q296" s="99"/>
      <c r="R296" s="99"/>
    </row>
    <row r="297" spans="1:18" s="58" customFormat="1">
      <c r="A297" s="102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99"/>
      <c r="P297" s="99"/>
      <c r="Q297" s="99"/>
      <c r="R297" s="99"/>
    </row>
    <row r="298" spans="1:18" s="58" customFormat="1">
      <c r="A298" s="102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99"/>
      <c r="P298" s="99"/>
      <c r="Q298" s="99"/>
      <c r="R298" s="99"/>
    </row>
    <row r="299" spans="1:18" s="58" customFormat="1">
      <c r="A299" s="103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100"/>
      <c r="P299" s="100"/>
      <c r="Q299" s="100"/>
      <c r="R299" s="100"/>
    </row>
    <row r="300" spans="1:18" s="58" customFormat="1">
      <c r="A300" s="101">
        <v>43196</v>
      </c>
      <c r="B300" s="104">
        <v>825</v>
      </c>
      <c r="C300" s="98"/>
      <c r="D300" s="98" t="s">
        <v>30</v>
      </c>
      <c r="E300" s="98" t="s">
        <v>634</v>
      </c>
      <c r="F300" s="98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98">
        <v>13</v>
      </c>
      <c r="O300" s="98">
        <v>5622</v>
      </c>
      <c r="P300" s="98">
        <v>5641</v>
      </c>
      <c r="Q300" s="98">
        <f>P300-O300</f>
        <v>19</v>
      </c>
      <c r="R300" s="98"/>
    </row>
    <row r="301" spans="1:18" s="58" customFormat="1">
      <c r="A301" s="102"/>
      <c r="B301" s="105"/>
      <c r="C301" s="99"/>
      <c r="D301" s="99"/>
      <c r="E301" s="99"/>
      <c r="F301" s="99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99"/>
      <c r="O301" s="99"/>
      <c r="P301" s="99"/>
      <c r="Q301" s="99"/>
      <c r="R301" s="99"/>
    </row>
    <row r="302" spans="1:18" s="58" customFormat="1">
      <c r="A302" s="102"/>
      <c r="B302" s="106"/>
      <c r="C302" s="100"/>
      <c r="D302" s="100"/>
      <c r="E302" s="100"/>
      <c r="F302" s="100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100"/>
      <c r="O302" s="99"/>
      <c r="P302" s="99"/>
      <c r="Q302" s="99"/>
      <c r="R302" s="99"/>
    </row>
    <row r="303" spans="1:18" s="58" customFormat="1">
      <c r="A303" s="102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99"/>
      <c r="P303" s="99"/>
      <c r="Q303" s="99"/>
      <c r="R303" s="99"/>
    </row>
    <row r="304" spans="1:18" s="58" customFormat="1">
      <c r="A304" s="102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99"/>
      <c r="P304" s="99"/>
      <c r="Q304" s="99"/>
      <c r="R304" s="99"/>
    </row>
    <row r="305" spans="1:18" s="58" customFormat="1">
      <c r="A305" s="102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99"/>
      <c r="P305" s="99"/>
      <c r="Q305" s="99"/>
      <c r="R305" s="99"/>
    </row>
    <row r="306" spans="1:18" s="58" customFormat="1">
      <c r="A306" s="102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99"/>
      <c r="P306" s="99"/>
      <c r="Q306" s="99"/>
      <c r="R306" s="99"/>
    </row>
    <row r="307" spans="1:18" s="58" customFormat="1">
      <c r="A307" s="102"/>
      <c r="B307" s="104">
        <v>2305</v>
      </c>
      <c r="C307" s="25"/>
      <c r="D307" s="98" t="s">
        <v>30</v>
      </c>
      <c r="E307" s="25" t="s">
        <v>675</v>
      </c>
      <c r="F307" s="98" t="s">
        <v>36</v>
      </c>
      <c r="G307" s="98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98">
        <v>12</v>
      </c>
      <c r="O307" s="99"/>
      <c r="P307" s="99"/>
      <c r="Q307" s="99"/>
      <c r="R307" s="99"/>
    </row>
    <row r="308" spans="1:18" s="58" customFormat="1">
      <c r="A308" s="103"/>
      <c r="B308" s="106"/>
      <c r="C308" s="25"/>
      <c r="D308" s="100"/>
      <c r="E308" s="25" t="s">
        <v>630</v>
      </c>
      <c r="F308" s="100"/>
      <c r="G308" s="100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100"/>
      <c r="O308" s="100"/>
      <c r="P308" s="100"/>
      <c r="Q308" s="100"/>
      <c r="R308" s="100"/>
    </row>
    <row r="309" spans="1:18" s="58" customFormat="1">
      <c r="A309" s="101">
        <v>43197</v>
      </c>
      <c r="B309" s="104">
        <v>820</v>
      </c>
      <c r="C309" s="98"/>
      <c r="D309" s="98" t="s">
        <v>30</v>
      </c>
      <c r="E309" s="98" t="s">
        <v>634</v>
      </c>
      <c r="F309" s="98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98">
        <v>8009</v>
      </c>
      <c r="P309" s="98">
        <v>8047</v>
      </c>
      <c r="Q309" s="98">
        <f>P309-O309</f>
        <v>38</v>
      </c>
      <c r="R309" s="98"/>
    </row>
    <row r="310" spans="1:18" s="58" customFormat="1">
      <c r="A310" s="102"/>
      <c r="B310" s="105"/>
      <c r="C310" s="99"/>
      <c r="D310" s="99"/>
      <c r="E310" s="99"/>
      <c r="F310" s="99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99"/>
      <c r="P310" s="99"/>
      <c r="Q310" s="99"/>
      <c r="R310" s="99"/>
    </row>
    <row r="311" spans="1:18" s="58" customFormat="1">
      <c r="A311" s="102"/>
      <c r="B311" s="105"/>
      <c r="C311" s="99"/>
      <c r="D311" s="99"/>
      <c r="E311" s="99"/>
      <c r="F311" s="99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99"/>
      <c r="P311" s="99"/>
      <c r="Q311" s="99"/>
      <c r="R311" s="99"/>
    </row>
    <row r="312" spans="1:18" s="58" customFormat="1">
      <c r="A312" s="102"/>
      <c r="B312" s="106"/>
      <c r="C312" s="100"/>
      <c r="D312" s="100"/>
      <c r="E312" s="100"/>
      <c r="F312" s="100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99"/>
      <c r="P312" s="99"/>
      <c r="Q312" s="99"/>
      <c r="R312" s="99"/>
    </row>
    <row r="313" spans="1:18" s="58" customFormat="1">
      <c r="A313" s="102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99"/>
      <c r="P313" s="99"/>
      <c r="Q313" s="99"/>
      <c r="R313" s="99"/>
    </row>
    <row r="314" spans="1:18" s="58" customFormat="1">
      <c r="A314" s="102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99"/>
      <c r="P314" s="99"/>
      <c r="Q314" s="99"/>
      <c r="R314" s="99"/>
    </row>
    <row r="315" spans="1:18" s="58" customFormat="1">
      <c r="A315" s="102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99"/>
      <c r="P315" s="99"/>
      <c r="Q315" s="99"/>
      <c r="R315" s="99"/>
    </row>
    <row r="316" spans="1:18" s="58" customFormat="1">
      <c r="A316" s="102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99"/>
      <c r="P316" s="99"/>
      <c r="Q316" s="99"/>
      <c r="R316" s="99"/>
    </row>
    <row r="317" spans="1:18" s="58" customFormat="1">
      <c r="A317" s="103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100"/>
      <c r="P317" s="100"/>
      <c r="Q317" s="100"/>
      <c r="R317" s="100"/>
    </row>
    <row r="318" spans="1:18" s="58" customFormat="1">
      <c r="A318" s="101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98">
        <v>8051</v>
      </c>
      <c r="P318" s="98">
        <v>8108</v>
      </c>
      <c r="Q318" s="98">
        <f>P318-O318</f>
        <v>57</v>
      </c>
      <c r="R318" s="98"/>
    </row>
    <row r="319" spans="1:18" s="58" customFormat="1">
      <c r="A319" s="102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99"/>
      <c r="P319" s="99"/>
      <c r="Q319" s="99"/>
      <c r="R319" s="99"/>
    </row>
    <row r="320" spans="1:18" s="58" customFormat="1">
      <c r="A320" s="102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99"/>
      <c r="P320" s="99"/>
      <c r="Q320" s="99"/>
      <c r="R320" s="99"/>
    </row>
    <row r="321" spans="1:18" s="58" customFormat="1">
      <c r="A321" s="102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99"/>
      <c r="P321" s="99"/>
      <c r="Q321" s="99"/>
      <c r="R321" s="99"/>
    </row>
    <row r="322" spans="1:18" s="58" customFormat="1">
      <c r="A322" s="102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99"/>
      <c r="P322" s="99"/>
      <c r="Q322" s="99"/>
      <c r="R322" s="99"/>
    </row>
    <row r="323" spans="1:18" s="58" customFormat="1">
      <c r="A323" s="102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99"/>
      <c r="P323" s="99"/>
      <c r="Q323" s="99"/>
      <c r="R323" s="99"/>
    </row>
    <row r="324" spans="1:18" s="58" customFormat="1">
      <c r="A324" s="102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99"/>
      <c r="P324" s="99"/>
      <c r="Q324" s="99"/>
      <c r="R324" s="99"/>
    </row>
    <row r="325" spans="1:18" s="58" customFormat="1">
      <c r="A325" s="102"/>
      <c r="B325" s="71">
        <v>2010</v>
      </c>
      <c r="C325" s="25" t="s">
        <v>461</v>
      </c>
      <c r="D325" s="98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99"/>
      <c r="P325" s="99"/>
      <c r="Q325" s="99"/>
      <c r="R325" s="99"/>
    </row>
    <row r="326" spans="1:18" s="58" customFormat="1">
      <c r="A326" s="102"/>
      <c r="B326" s="71">
        <v>2040</v>
      </c>
      <c r="C326" s="25" t="s">
        <v>460</v>
      </c>
      <c r="D326" s="100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99"/>
      <c r="P326" s="99"/>
      <c r="Q326" s="99"/>
      <c r="R326" s="99"/>
    </row>
    <row r="327" spans="1:18" s="58" customFormat="1">
      <c r="A327" s="103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100"/>
      <c r="P327" s="100"/>
      <c r="Q327" s="100"/>
      <c r="R327" s="100"/>
    </row>
    <row r="328" spans="1:18" s="58" customFormat="1">
      <c r="A328" s="101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98">
        <v>5684</v>
      </c>
      <c r="P328" s="98">
        <v>5829</v>
      </c>
      <c r="Q328" s="98">
        <f>P328-O328</f>
        <v>145</v>
      </c>
      <c r="R328" s="98"/>
    </row>
    <row r="329" spans="1:18" s="58" customFormat="1">
      <c r="A329" s="102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99"/>
      <c r="P329" s="99"/>
      <c r="Q329" s="99"/>
      <c r="R329" s="99"/>
    </row>
    <row r="330" spans="1:18" s="58" customFormat="1">
      <c r="A330" s="102"/>
      <c r="B330" s="104">
        <v>1310</v>
      </c>
      <c r="C330" s="98"/>
      <c r="D330" s="98" t="s">
        <v>30</v>
      </c>
      <c r="E330" s="98" t="s">
        <v>634</v>
      </c>
      <c r="F330" s="98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99"/>
      <c r="P330" s="99"/>
      <c r="Q330" s="99"/>
      <c r="R330" s="99"/>
    </row>
    <row r="331" spans="1:18" s="58" customFormat="1">
      <c r="A331" s="102"/>
      <c r="B331" s="106"/>
      <c r="C331" s="100"/>
      <c r="D331" s="100"/>
      <c r="E331" s="100"/>
      <c r="F331" s="100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99"/>
      <c r="P331" s="99"/>
      <c r="Q331" s="99"/>
      <c r="R331" s="99"/>
    </row>
    <row r="332" spans="1:18" s="58" customFormat="1">
      <c r="A332" s="102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99"/>
      <c r="P332" s="99"/>
      <c r="Q332" s="99"/>
      <c r="R332" s="99"/>
    </row>
    <row r="333" spans="1:18" s="58" customFormat="1">
      <c r="A333" s="102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99"/>
      <c r="P333" s="99"/>
      <c r="Q333" s="99"/>
      <c r="R333" s="99"/>
    </row>
    <row r="334" spans="1:18" s="58" customFormat="1">
      <c r="A334" s="102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99"/>
      <c r="P334" s="99"/>
      <c r="Q334" s="99"/>
      <c r="R334" s="99"/>
    </row>
    <row r="335" spans="1:18" s="58" customFormat="1">
      <c r="A335" s="102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99"/>
      <c r="P335" s="99"/>
      <c r="Q335" s="99"/>
      <c r="R335" s="99"/>
    </row>
    <row r="336" spans="1:18" s="58" customFormat="1">
      <c r="A336" s="102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99"/>
      <c r="P336" s="99"/>
      <c r="Q336" s="99"/>
      <c r="R336" s="99"/>
    </row>
    <row r="337" spans="1:18" s="58" customFormat="1">
      <c r="A337" s="103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100"/>
      <c r="P337" s="100"/>
      <c r="Q337" s="100"/>
      <c r="R337" s="100"/>
    </row>
    <row r="338" spans="1:18" s="58" customFormat="1">
      <c r="A338" s="101">
        <v>43197</v>
      </c>
      <c r="B338" s="104">
        <v>822</v>
      </c>
      <c r="C338" s="98"/>
      <c r="D338" s="98" t="s">
        <v>30</v>
      </c>
      <c r="E338" s="98" t="s">
        <v>634</v>
      </c>
      <c r="F338" s="98" t="s">
        <v>32</v>
      </c>
      <c r="G338" s="25" t="s">
        <v>635</v>
      </c>
      <c r="H338" s="25"/>
      <c r="I338" s="25"/>
      <c r="J338" s="98" t="s">
        <v>652</v>
      </c>
      <c r="K338" s="98" t="s">
        <v>473</v>
      </c>
      <c r="L338" s="98" t="s">
        <v>474</v>
      </c>
      <c r="M338" s="25">
        <v>9.6</v>
      </c>
      <c r="N338" s="25">
        <v>3</v>
      </c>
      <c r="O338" s="98">
        <v>7221</v>
      </c>
      <c r="P338" s="98">
        <v>7259</v>
      </c>
      <c r="Q338" s="98">
        <f>P338-O338</f>
        <v>38</v>
      </c>
      <c r="R338" s="98"/>
    </row>
    <row r="339" spans="1:18" s="58" customFormat="1">
      <c r="A339" s="102"/>
      <c r="B339" s="105"/>
      <c r="C339" s="99"/>
      <c r="D339" s="99"/>
      <c r="E339" s="99"/>
      <c r="F339" s="99"/>
      <c r="G339" s="25" t="s">
        <v>636</v>
      </c>
      <c r="H339" s="25"/>
      <c r="I339" s="25"/>
      <c r="J339" s="99"/>
      <c r="K339" s="99"/>
      <c r="L339" s="99"/>
      <c r="M339" s="25">
        <v>9.6</v>
      </c>
      <c r="N339" s="25">
        <v>2</v>
      </c>
      <c r="O339" s="99"/>
      <c r="P339" s="99"/>
      <c r="Q339" s="99"/>
      <c r="R339" s="99"/>
    </row>
    <row r="340" spans="1:18" s="58" customFormat="1">
      <c r="A340" s="102"/>
      <c r="B340" s="106"/>
      <c r="C340" s="100"/>
      <c r="D340" s="100"/>
      <c r="E340" s="100"/>
      <c r="F340" s="100"/>
      <c r="G340" s="25" t="s">
        <v>637</v>
      </c>
      <c r="H340" s="25"/>
      <c r="I340" s="25"/>
      <c r="J340" s="100"/>
      <c r="K340" s="100"/>
      <c r="L340" s="100"/>
      <c r="M340" s="25">
        <v>9.6</v>
      </c>
      <c r="N340" s="25">
        <v>2</v>
      </c>
      <c r="O340" s="99"/>
      <c r="P340" s="99"/>
      <c r="Q340" s="99"/>
      <c r="R340" s="99"/>
    </row>
    <row r="341" spans="1:18" s="58" customFormat="1">
      <c r="A341" s="102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99"/>
      <c r="P341" s="99"/>
      <c r="Q341" s="99"/>
      <c r="R341" s="99"/>
    </row>
    <row r="342" spans="1:18" s="58" customFormat="1">
      <c r="A342" s="102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99"/>
      <c r="P342" s="99"/>
      <c r="Q342" s="99"/>
      <c r="R342" s="99"/>
    </row>
    <row r="343" spans="1:18" s="58" customFormat="1">
      <c r="A343" s="102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99"/>
      <c r="P343" s="99"/>
      <c r="Q343" s="99"/>
      <c r="R343" s="99"/>
    </row>
    <row r="344" spans="1:18" s="58" customFormat="1">
      <c r="A344" s="102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99"/>
      <c r="P344" s="99"/>
      <c r="Q344" s="99"/>
      <c r="R344" s="99"/>
    </row>
    <row r="345" spans="1:18" s="58" customFormat="1">
      <c r="A345" s="102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99"/>
      <c r="P345" s="99"/>
      <c r="Q345" s="99"/>
      <c r="R345" s="99"/>
    </row>
    <row r="346" spans="1:18" s="58" customFormat="1">
      <c r="A346" s="102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99"/>
      <c r="P346" s="99"/>
      <c r="Q346" s="99"/>
      <c r="R346" s="99"/>
    </row>
    <row r="347" spans="1:18" s="58" customFormat="1">
      <c r="A347" s="102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99"/>
      <c r="P347" s="99"/>
      <c r="Q347" s="99"/>
      <c r="R347" s="99"/>
    </row>
    <row r="348" spans="1:18" s="58" customFormat="1">
      <c r="A348" s="102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99"/>
      <c r="P348" s="99"/>
      <c r="Q348" s="99"/>
      <c r="R348" s="99"/>
    </row>
    <row r="349" spans="1:18" s="58" customFormat="1">
      <c r="A349" s="102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99"/>
      <c r="P349" s="99"/>
      <c r="Q349" s="99"/>
      <c r="R349" s="99"/>
    </row>
    <row r="350" spans="1:18" s="58" customFormat="1">
      <c r="A350" s="102"/>
      <c r="B350" s="71">
        <v>2250</v>
      </c>
      <c r="C350" s="25"/>
      <c r="D350" s="98" t="s">
        <v>32</v>
      </c>
      <c r="E350" s="25" t="s">
        <v>637</v>
      </c>
      <c r="F350" s="98" t="s">
        <v>36</v>
      </c>
      <c r="G350" s="98" t="s">
        <v>617</v>
      </c>
      <c r="H350" s="25"/>
      <c r="I350" s="25"/>
      <c r="J350" s="98" t="s">
        <v>652</v>
      </c>
      <c r="K350" s="98" t="s">
        <v>473</v>
      </c>
      <c r="L350" s="98" t="s">
        <v>474</v>
      </c>
      <c r="M350" s="98">
        <v>9.6</v>
      </c>
      <c r="N350" s="25">
        <v>2</v>
      </c>
      <c r="O350" s="99"/>
      <c r="P350" s="99"/>
      <c r="Q350" s="99"/>
      <c r="R350" s="99"/>
    </row>
    <row r="351" spans="1:18" s="58" customFormat="1">
      <c r="A351" s="102"/>
      <c r="B351" s="71">
        <v>2300</v>
      </c>
      <c r="C351" s="25"/>
      <c r="D351" s="100"/>
      <c r="E351" s="25" t="s">
        <v>635</v>
      </c>
      <c r="F351" s="100"/>
      <c r="G351" s="100"/>
      <c r="H351" s="25"/>
      <c r="I351" s="25"/>
      <c r="J351" s="100"/>
      <c r="K351" s="100"/>
      <c r="L351" s="100"/>
      <c r="M351" s="100"/>
      <c r="N351" s="25">
        <v>2</v>
      </c>
      <c r="O351" s="99"/>
      <c r="P351" s="99"/>
      <c r="Q351" s="99"/>
      <c r="R351" s="99"/>
    </row>
    <row r="352" spans="1:18" s="58" customFormat="1">
      <c r="A352" s="103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100"/>
      <c r="P352" s="100"/>
      <c r="Q352" s="100"/>
      <c r="R352" s="100"/>
    </row>
    <row r="353" spans="1:18" s="58" customFormat="1">
      <c r="A353" s="101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98">
        <v>5641</v>
      </c>
      <c r="P353" s="98">
        <v>5658</v>
      </c>
      <c r="Q353" s="98">
        <f>P353-O353</f>
        <v>17</v>
      </c>
      <c r="R353" s="98"/>
    </row>
    <row r="354" spans="1:18" s="58" customFormat="1">
      <c r="A354" s="102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99"/>
      <c r="P354" s="99"/>
      <c r="Q354" s="99"/>
      <c r="R354" s="99"/>
    </row>
    <row r="355" spans="1:18" s="58" customFormat="1">
      <c r="A355" s="102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99"/>
      <c r="P355" s="99"/>
      <c r="Q355" s="99"/>
      <c r="R355" s="99"/>
    </row>
    <row r="356" spans="1:18" s="58" customFormat="1">
      <c r="A356" s="102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99"/>
      <c r="P356" s="99"/>
      <c r="Q356" s="99"/>
      <c r="R356" s="99"/>
    </row>
    <row r="357" spans="1:18" s="58" customFormat="1">
      <c r="A357" s="102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99"/>
      <c r="P357" s="99"/>
      <c r="Q357" s="99"/>
      <c r="R357" s="99"/>
    </row>
    <row r="358" spans="1:18" s="58" customFormat="1">
      <c r="A358" s="103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100"/>
      <c r="P358" s="100"/>
      <c r="Q358" s="100"/>
      <c r="R358" s="100"/>
    </row>
    <row r="359" spans="1:18" s="58" customFormat="1">
      <c r="A359" s="101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98">
        <v>8047</v>
      </c>
      <c r="P359" s="98">
        <v>8066</v>
      </c>
      <c r="Q359" s="98">
        <f>P359-O359</f>
        <v>19</v>
      </c>
      <c r="R359" s="98"/>
    </row>
    <row r="360" spans="1:18" s="58" customFormat="1">
      <c r="A360" s="102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99"/>
      <c r="P360" s="99"/>
      <c r="Q360" s="99"/>
      <c r="R360" s="99"/>
    </row>
    <row r="361" spans="1:18" s="58" customFormat="1">
      <c r="A361" s="102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99"/>
      <c r="P361" s="99"/>
      <c r="Q361" s="99"/>
      <c r="R361" s="99"/>
    </row>
    <row r="362" spans="1:18" s="58" customFormat="1">
      <c r="A362" s="102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99"/>
      <c r="P362" s="99"/>
      <c r="Q362" s="99"/>
      <c r="R362" s="99"/>
    </row>
    <row r="363" spans="1:18" s="58" customFormat="1">
      <c r="A363" s="102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99"/>
      <c r="P363" s="99"/>
      <c r="Q363" s="99"/>
      <c r="R363" s="99"/>
    </row>
    <row r="364" spans="1:18" s="58" customFormat="1">
      <c r="A364" s="102"/>
      <c r="B364" s="71">
        <v>1645</v>
      </c>
      <c r="C364" s="98"/>
      <c r="D364" s="98" t="s">
        <v>32</v>
      </c>
      <c r="E364" s="25" t="s">
        <v>635</v>
      </c>
      <c r="F364" s="98" t="s">
        <v>30</v>
      </c>
      <c r="G364" s="98" t="s">
        <v>634</v>
      </c>
      <c r="H364" s="98"/>
      <c r="I364" s="98"/>
      <c r="J364" s="98" t="s">
        <v>652</v>
      </c>
      <c r="K364" s="98" t="s">
        <v>39</v>
      </c>
      <c r="L364" s="98" t="s">
        <v>622</v>
      </c>
      <c r="M364" s="98">
        <v>9.6</v>
      </c>
      <c r="N364" s="25">
        <v>1</v>
      </c>
      <c r="O364" s="99"/>
      <c r="P364" s="99"/>
      <c r="Q364" s="99"/>
      <c r="R364" s="99"/>
    </row>
    <row r="365" spans="1:18" s="58" customFormat="1">
      <c r="A365" s="102"/>
      <c r="B365" s="71">
        <v>1650</v>
      </c>
      <c r="C365" s="100"/>
      <c r="D365" s="100"/>
      <c r="E365" s="25" t="s">
        <v>637</v>
      </c>
      <c r="F365" s="100"/>
      <c r="G365" s="100"/>
      <c r="H365" s="100"/>
      <c r="I365" s="100"/>
      <c r="J365" s="100"/>
      <c r="K365" s="100"/>
      <c r="L365" s="100"/>
      <c r="M365" s="100"/>
      <c r="N365" s="25">
        <v>1</v>
      </c>
      <c r="O365" s="99"/>
      <c r="P365" s="99"/>
      <c r="Q365" s="99"/>
      <c r="R365" s="99"/>
    </row>
    <row r="366" spans="1:18" s="58" customFormat="1">
      <c r="A366" s="102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99"/>
      <c r="P366" s="99"/>
      <c r="Q366" s="99"/>
      <c r="R366" s="99"/>
    </row>
    <row r="367" spans="1:18" s="58" customFormat="1">
      <c r="A367" s="102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99"/>
      <c r="P367" s="99"/>
      <c r="Q367" s="99"/>
      <c r="R367" s="99"/>
    </row>
    <row r="368" spans="1:18" s="58" customFormat="1">
      <c r="A368" s="103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100"/>
      <c r="P368" s="100"/>
      <c r="Q368" s="100"/>
      <c r="R368" s="100"/>
    </row>
    <row r="369" spans="1:18" s="58" customFormat="1">
      <c r="A369" s="101">
        <v>43198</v>
      </c>
      <c r="B369" s="104">
        <v>820</v>
      </c>
      <c r="C369" s="98"/>
      <c r="D369" s="98" t="s">
        <v>30</v>
      </c>
      <c r="E369" s="98" t="s">
        <v>634</v>
      </c>
      <c r="F369" s="98" t="s">
        <v>32</v>
      </c>
      <c r="G369" s="25" t="s">
        <v>635</v>
      </c>
      <c r="H369" s="98"/>
      <c r="I369" s="98"/>
      <c r="J369" s="98" t="s">
        <v>652</v>
      </c>
      <c r="K369" s="98" t="s">
        <v>457</v>
      </c>
      <c r="L369" s="98" t="s">
        <v>458</v>
      </c>
      <c r="M369" s="98">
        <v>9.6</v>
      </c>
      <c r="N369" s="25">
        <v>3</v>
      </c>
      <c r="O369" s="98">
        <v>8108</v>
      </c>
      <c r="P369" s="98">
        <v>8144</v>
      </c>
      <c r="Q369" s="98">
        <f>P369-O369</f>
        <v>36</v>
      </c>
      <c r="R369" s="98"/>
    </row>
    <row r="370" spans="1:18" s="58" customFormat="1">
      <c r="A370" s="102"/>
      <c r="B370" s="105"/>
      <c r="C370" s="99"/>
      <c r="D370" s="99"/>
      <c r="E370" s="99"/>
      <c r="F370" s="99"/>
      <c r="G370" s="25" t="s">
        <v>636</v>
      </c>
      <c r="H370" s="99"/>
      <c r="I370" s="99"/>
      <c r="J370" s="99"/>
      <c r="K370" s="99"/>
      <c r="L370" s="99"/>
      <c r="M370" s="99"/>
      <c r="N370" s="25">
        <v>2</v>
      </c>
      <c r="O370" s="99"/>
      <c r="P370" s="99"/>
      <c r="Q370" s="99"/>
      <c r="R370" s="99"/>
    </row>
    <row r="371" spans="1:18" s="58" customFormat="1">
      <c r="A371" s="102"/>
      <c r="B371" s="106"/>
      <c r="C371" s="100"/>
      <c r="D371" s="100"/>
      <c r="E371" s="100"/>
      <c r="F371" s="100"/>
      <c r="G371" s="25" t="s">
        <v>637</v>
      </c>
      <c r="H371" s="100"/>
      <c r="I371" s="100"/>
      <c r="J371" s="100"/>
      <c r="K371" s="100"/>
      <c r="L371" s="100"/>
      <c r="M371" s="100"/>
      <c r="N371" s="25">
        <v>1</v>
      </c>
      <c r="O371" s="99"/>
      <c r="P371" s="99"/>
      <c r="Q371" s="99"/>
      <c r="R371" s="99"/>
    </row>
    <row r="372" spans="1:18" s="58" customFormat="1">
      <c r="A372" s="102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99"/>
      <c r="P372" s="99"/>
      <c r="Q372" s="99"/>
      <c r="R372" s="99"/>
    </row>
    <row r="373" spans="1:18" s="58" customFormat="1">
      <c r="A373" s="102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99"/>
      <c r="P373" s="99"/>
      <c r="Q373" s="99"/>
      <c r="R373" s="99"/>
    </row>
    <row r="374" spans="1:18" s="58" customFormat="1">
      <c r="A374" s="102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99"/>
      <c r="P374" s="99"/>
      <c r="Q374" s="99"/>
      <c r="R374" s="99"/>
    </row>
    <row r="375" spans="1:18" s="58" customFormat="1">
      <c r="A375" s="102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99"/>
      <c r="P375" s="99"/>
      <c r="Q375" s="99"/>
      <c r="R375" s="99"/>
    </row>
    <row r="376" spans="1:18" s="58" customFormat="1">
      <c r="A376" s="102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99"/>
      <c r="P376" s="99"/>
      <c r="Q376" s="99"/>
      <c r="R376" s="99"/>
    </row>
    <row r="377" spans="1:18" s="58" customFormat="1">
      <c r="A377" s="102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99"/>
      <c r="P377" s="99"/>
      <c r="Q377" s="99"/>
      <c r="R377" s="99"/>
    </row>
    <row r="378" spans="1:18" s="58" customFormat="1">
      <c r="A378" s="102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99"/>
      <c r="P378" s="99"/>
      <c r="Q378" s="99"/>
      <c r="R378" s="99"/>
    </row>
    <row r="379" spans="1:18" s="58" customFormat="1">
      <c r="A379" s="102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99"/>
      <c r="P379" s="99"/>
      <c r="Q379" s="99"/>
      <c r="R379" s="99"/>
    </row>
    <row r="380" spans="1:18" s="58" customFormat="1">
      <c r="A380" s="102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99"/>
      <c r="P380" s="99"/>
      <c r="Q380" s="99"/>
      <c r="R380" s="99"/>
    </row>
    <row r="381" spans="1:18" s="58" customFormat="1">
      <c r="A381" s="102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99"/>
      <c r="P381" s="99"/>
      <c r="Q381" s="99"/>
      <c r="R381" s="99"/>
    </row>
    <row r="382" spans="1:18" s="58" customFormat="1">
      <c r="A382" s="102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99"/>
      <c r="P382" s="99"/>
      <c r="Q382" s="99"/>
      <c r="R382" s="99"/>
    </row>
    <row r="383" spans="1:18" s="58" customFormat="1">
      <c r="A383" s="102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99"/>
      <c r="P383" s="99"/>
      <c r="Q383" s="99"/>
      <c r="R383" s="99"/>
    </row>
    <row r="384" spans="1:18" s="58" customFormat="1">
      <c r="A384" s="103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100"/>
      <c r="P384" s="100"/>
      <c r="Q384" s="100"/>
      <c r="R384" s="100"/>
    </row>
    <row r="385" spans="1:18" s="58" customFormat="1">
      <c r="A385" s="113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98">
        <v>5829</v>
      </c>
      <c r="P385" s="98">
        <v>5944</v>
      </c>
      <c r="Q385" s="98">
        <f>P385-O385</f>
        <v>115</v>
      </c>
      <c r="R385" s="98"/>
    </row>
    <row r="386" spans="1:18" s="58" customFormat="1">
      <c r="A386" s="114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99"/>
      <c r="P386" s="99"/>
      <c r="Q386" s="99"/>
      <c r="R386" s="99"/>
    </row>
    <row r="387" spans="1:18" s="58" customFormat="1">
      <c r="A387" s="114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99"/>
      <c r="P387" s="99"/>
      <c r="Q387" s="99"/>
      <c r="R387" s="99"/>
    </row>
    <row r="388" spans="1:18" s="58" customFormat="1">
      <c r="A388" s="114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99"/>
      <c r="P388" s="99"/>
      <c r="Q388" s="99"/>
      <c r="R388" s="99"/>
    </row>
    <row r="389" spans="1:18" s="58" customFormat="1">
      <c r="A389" s="114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99"/>
      <c r="P389" s="99"/>
      <c r="Q389" s="99"/>
      <c r="R389" s="99"/>
    </row>
    <row r="390" spans="1:18" s="58" customFormat="1">
      <c r="A390" s="114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99"/>
      <c r="P390" s="99"/>
      <c r="Q390" s="99"/>
      <c r="R390" s="99"/>
    </row>
    <row r="391" spans="1:18" s="58" customFormat="1">
      <c r="A391" s="114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99"/>
      <c r="P391" s="99"/>
      <c r="Q391" s="99"/>
      <c r="R391" s="99"/>
    </row>
    <row r="392" spans="1:18" s="58" customFormat="1">
      <c r="A392" s="114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99"/>
      <c r="P392" s="99"/>
      <c r="Q392" s="99"/>
      <c r="R392" s="99"/>
    </row>
    <row r="393" spans="1:18" s="58" customFormat="1">
      <c r="A393" s="114"/>
      <c r="B393" s="71">
        <v>2010</v>
      </c>
      <c r="C393" s="98" t="s">
        <v>460</v>
      </c>
      <c r="D393" s="98" t="s">
        <v>454</v>
      </c>
      <c r="E393" s="25" t="s">
        <v>620</v>
      </c>
      <c r="F393" s="98" t="s">
        <v>36</v>
      </c>
      <c r="G393" s="98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99"/>
      <c r="P393" s="99"/>
      <c r="Q393" s="99"/>
      <c r="R393" s="99"/>
    </row>
    <row r="394" spans="1:18" s="58" customFormat="1">
      <c r="A394" s="114"/>
      <c r="B394" s="71">
        <v>2039</v>
      </c>
      <c r="C394" s="100"/>
      <c r="D394" s="100"/>
      <c r="E394" s="25" t="s">
        <v>618</v>
      </c>
      <c r="F394" s="100"/>
      <c r="G394" s="100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99"/>
      <c r="P394" s="99"/>
      <c r="Q394" s="99"/>
      <c r="R394" s="99"/>
    </row>
    <row r="395" spans="1:18" s="58" customFormat="1">
      <c r="A395" s="114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99"/>
      <c r="P395" s="99"/>
      <c r="Q395" s="99"/>
      <c r="R395" s="99"/>
    </row>
    <row r="396" spans="1:18" s="58" customFormat="1">
      <c r="A396" s="114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99"/>
      <c r="P396" s="99"/>
      <c r="Q396" s="99"/>
      <c r="R396" s="99"/>
    </row>
    <row r="397" spans="1:18" s="58" customFormat="1">
      <c r="A397" s="115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100"/>
      <c r="P397" s="100"/>
      <c r="Q397" s="100"/>
      <c r="R397" s="100"/>
    </row>
    <row r="398" spans="1:18" s="58" customFormat="1">
      <c r="A398" s="101">
        <v>43198</v>
      </c>
      <c r="B398" s="104">
        <v>815</v>
      </c>
      <c r="C398" s="98"/>
      <c r="D398" s="98" t="s">
        <v>30</v>
      </c>
      <c r="E398" s="98" t="s">
        <v>634</v>
      </c>
      <c r="F398" s="98" t="s">
        <v>36</v>
      </c>
      <c r="G398" s="25" t="s">
        <v>657</v>
      </c>
      <c r="H398" s="107"/>
      <c r="I398" s="108"/>
      <c r="J398" s="98" t="s">
        <v>652</v>
      </c>
      <c r="K398" s="98" t="s">
        <v>473</v>
      </c>
      <c r="L398" s="98" t="s">
        <v>474</v>
      </c>
      <c r="M398" s="98">
        <v>9.6</v>
      </c>
      <c r="N398" s="25">
        <v>3</v>
      </c>
      <c r="O398" s="98">
        <v>7259</v>
      </c>
      <c r="P398" s="98">
        <v>7281</v>
      </c>
      <c r="Q398" s="98">
        <f>P398-O398</f>
        <v>22</v>
      </c>
      <c r="R398" s="98"/>
    </row>
    <row r="399" spans="1:18" s="58" customFormat="1">
      <c r="A399" s="102"/>
      <c r="B399" s="105"/>
      <c r="C399" s="99"/>
      <c r="D399" s="99"/>
      <c r="E399" s="99"/>
      <c r="F399" s="99"/>
      <c r="G399" s="25" t="s">
        <v>627</v>
      </c>
      <c r="H399" s="109"/>
      <c r="I399" s="110"/>
      <c r="J399" s="99"/>
      <c r="K399" s="99"/>
      <c r="L399" s="99"/>
      <c r="M399" s="99"/>
      <c r="N399" s="25">
        <v>2</v>
      </c>
      <c r="O399" s="99"/>
      <c r="P399" s="99"/>
      <c r="Q399" s="99"/>
      <c r="R399" s="99"/>
    </row>
    <row r="400" spans="1:18" s="58" customFormat="1">
      <c r="A400" s="102"/>
      <c r="B400" s="105"/>
      <c r="C400" s="99"/>
      <c r="D400" s="99"/>
      <c r="E400" s="99"/>
      <c r="F400" s="99"/>
      <c r="G400" s="25" t="s">
        <v>710</v>
      </c>
      <c r="H400" s="109"/>
      <c r="I400" s="110"/>
      <c r="J400" s="99"/>
      <c r="K400" s="99"/>
      <c r="L400" s="99"/>
      <c r="M400" s="99"/>
      <c r="N400" s="25">
        <v>2</v>
      </c>
      <c r="O400" s="99"/>
      <c r="P400" s="99"/>
      <c r="Q400" s="99"/>
      <c r="R400" s="99"/>
    </row>
    <row r="401" spans="1:18" s="58" customFormat="1">
      <c r="A401" s="102"/>
      <c r="B401" s="106"/>
      <c r="C401" s="100"/>
      <c r="D401" s="100"/>
      <c r="E401" s="100"/>
      <c r="F401" s="100"/>
      <c r="G401" s="25" t="s">
        <v>680</v>
      </c>
      <c r="H401" s="111"/>
      <c r="I401" s="112"/>
      <c r="J401" s="100"/>
      <c r="K401" s="100"/>
      <c r="L401" s="100"/>
      <c r="M401" s="100"/>
      <c r="N401" s="25">
        <v>7</v>
      </c>
      <c r="O401" s="99"/>
      <c r="P401" s="99"/>
      <c r="Q401" s="99"/>
      <c r="R401" s="99"/>
    </row>
    <row r="402" spans="1:18" s="58" customFormat="1">
      <c r="A402" s="102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99"/>
      <c r="P402" s="99"/>
      <c r="Q402" s="99"/>
      <c r="R402" s="99"/>
    </row>
    <row r="403" spans="1:18" s="58" customFormat="1">
      <c r="A403" s="102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99"/>
      <c r="P403" s="99"/>
      <c r="Q403" s="99"/>
      <c r="R403" s="99"/>
    </row>
    <row r="404" spans="1:18" s="58" customFormat="1">
      <c r="A404" s="102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99"/>
      <c r="P404" s="99"/>
      <c r="Q404" s="99"/>
      <c r="R404" s="99"/>
    </row>
    <row r="405" spans="1:18" s="58" customFormat="1">
      <c r="A405" s="102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99"/>
      <c r="P405" s="99"/>
      <c r="Q405" s="99"/>
      <c r="R405" s="99"/>
    </row>
    <row r="406" spans="1:18" s="58" customFormat="1">
      <c r="A406" s="102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99"/>
      <c r="P406" s="99"/>
      <c r="Q406" s="99"/>
      <c r="R406" s="99"/>
    </row>
    <row r="407" spans="1:18" s="58" customFormat="1">
      <c r="A407" s="102"/>
      <c r="B407" s="71">
        <v>2245</v>
      </c>
      <c r="C407" s="25"/>
      <c r="D407" s="25" t="s">
        <v>30</v>
      </c>
      <c r="E407" s="25" t="s">
        <v>630</v>
      </c>
      <c r="F407" s="98" t="s">
        <v>36</v>
      </c>
      <c r="G407" s="98" t="s">
        <v>617</v>
      </c>
      <c r="H407" s="107"/>
      <c r="I407" s="108"/>
      <c r="J407" s="98" t="s">
        <v>652</v>
      </c>
      <c r="K407" s="98" t="s">
        <v>473</v>
      </c>
      <c r="L407" s="98" t="s">
        <v>474</v>
      </c>
      <c r="M407" s="98">
        <v>9.6</v>
      </c>
      <c r="N407" s="25">
        <v>4</v>
      </c>
      <c r="O407" s="99"/>
      <c r="P407" s="99"/>
      <c r="Q407" s="99"/>
      <c r="R407" s="99"/>
    </row>
    <row r="408" spans="1:18" s="58" customFormat="1">
      <c r="A408" s="103"/>
      <c r="B408" s="71">
        <v>2255</v>
      </c>
      <c r="C408" s="25"/>
      <c r="D408" s="25" t="s">
        <v>30</v>
      </c>
      <c r="E408" s="25" t="s">
        <v>641</v>
      </c>
      <c r="F408" s="100"/>
      <c r="G408" s="100"/>
      <c r="H408" s="111"/>
      <c r="I408" s="112"/>
      <c r="J408" s="100"/>
      <c r="K408" s="100"/>
      <c r="L408" s="100"/>
      <c r="M408" s="100"/>
      <c r="N408" s="25">
        <v>3</v>
      </c>
      <c r="O408" s="100"/>
      <c r="P408" s="100"/>
      <c r="Q408" s="100"/>
      <c r="R408" s="100"/>
    </row>
    <row r="409" spans="1:18" s="58" customFormat="1">
      <c r="A409" s="101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98">
        <v>5658</v>
      </c>
      <c r="P409" s="98">
        <v>5826</v>
      </c>
      <c r="Q409" s="98">
        <f>P409-O409</f>
        <v>168</v>
      </c>
      <c r="R409" s="98"/>
    </row>
    <row r="410" spans="1:18" s="58" customFormat="1">
      <c r="A410" s="102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99"/>
      <c r="P410" s="99"/>
      <c r="Q410" s="99"/>
      <c r="R410" s="99"/>
    </row>
    <row r="411" spans="1:18" s="58" customFormat="1">
      <c r="A411" s="102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99"/>
      <c r="P411" s="99"/>
      <c r="Q411" s="99"/>
      <c r="R411" s="99"/>
    </row>
    <row r="412" spans="1:18" s="58" customFormat="1">
      <c r="A412" s="102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99"/>
      <c r="P412" s="99"/>
      <c r="Q412" s="99"/>
      <c r="R412" s="99"/>
    </row>
    <row r="413" spans="1:18" s="58" customFormat="1">
      <c r="A413" s="102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99"/>
      <c r="P413" s="99"/>
      <c r="Q413" s="99"/>
      <c r="R413" s="99"/>
    </row>
    <row r="414" spans="1:18" s="58" customFormat="1">
      <c r="A414" s="102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99"/>
      <c r="P414" s="99"/>
      <c r="Q414" s="99"/>
      <c r="R414" s="99"/>
    </row>
    <row r="415" spans="1:18" s="58" customFormat="1">
      <c r="A415" s="102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99"/>
      <c r="P415" s="99"/>
      <c r="Q415" s="99"/>
      <c r="R415" s="99"/>
    </row>
    <row r="416" spans="1:18" s="58" customFormat="1">
      <c r="A416" s="102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99"/>
      <c r="P416" s="99"/>
      <c r="Q416" s="99"/>
      <c r="R416" s="99"/>
    </row>
    <row r="417" spans="1:18" s="58" customFormat="1">
      <c r="A417" s="103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100"/>
      <c r="P417" s="100"/>
      <c r="Q417" s="100"/>
      <c r="R417" s="100"/>
    </row>
    <row r="418" spans="1:18" s="58" customFormat="1">
      <c r="A418" s="101">
        <v>43199</v>
      </c>
      <c r="B418" s="74">
        <v>850</v>
      </c>
      <c r="C418" s="25"/>
      <c r="D418" s="25" t="s">
        <v>36</v>
      </c>
      <c r="E418" s="25" t="s">
        <v>617</v>
      </c>
      <c r="F418" s="25" t="s">
        <v>454</v>
      </c>
      <c r="G418" s="25" t="s">
        <v>618</v>
      </c>
      <c r="H418" s="25"/>
      <c r="I418" s="25"/>
      <c r="J418" s="25" t="s">
        <v>652</v>
      </c>
      <c r="K418" s="25" t="s">
        <v>39</v>
      </c>
      <c r="L418" s="25" t="s">
        <v>622</v>
      </c>
      <c r="M418" s="25">
        <v>9.6</v>
      </c>
      <c r="N418" s="25" t="s">
        <v>623</v>
      </c>
      <c r="O418" s="98">
        <v>8066</v>
      </c>
      <c r="P418" s="98">
        <v>8226</v>
      </c>
      <c r="Q418" s="98">
        <f>P418-O418</f>
        <v>160</v>
      </c>
      <c r="R418" s="98"/>
    </row>
    <row r="419" spans="1:18" s="58" customFormat="1">
      <c r="A419" s="102"/>
      <c r="B419" s="74">
        <v>1040</v>
      </c>
      <c r="C419" s="25" t="s">
        <v>460</v>
      </c>
      <c r="D419" s="25" t="s">
        <v>454</v>
      </c>
      <c r="E419" s="25" t="s">
        <v>618</v>
      </c>
      <c r="F419" s="25" t="s">
        <v>36</v>
      </c>
      <c r="G419" s="25" t="s">
        <v>617</v>
      </c>
      <c r="H419" s="25"/>
      <c r="I419" s="25"/>
      <c r="J419" s="25" t="s">
        <v>652</v>
      </c>
      <c r="K419" s="25" t="s">
        <v>39</v>
      </c>
      <c r="L419" s="25" t="s">
        <v>622</v>
      </c>
      <c r="M419" s="25">
        <v>9.6</v>
      </c>
      <c r="N419" s="25">
        <v>14</v>
      </c>
      <c r="O419" s="99"/>
      <c r="P419" s="99"/>
      <c r="Q419" s="99"/>
      <c r="R419" s="99"/>
    </row>
    <row r="420" spans="1:18" s="58" customFormat="1">
      <c r="A420" s="102"/>
      <c r="B420" s="74">
        <v>1335</v>
      </c>
      <c r="C420" s="25"/>
      <c r="D420" s="25" t="s">
        <v>30</v>
      </c>
      <c r="E420" s="25" t="s">
        <v>715</v>
      </c>
      <c r="F420" s="25" t="s">
        <v>454</v>
      </c>
      <c r="G420" s="25" t="s">
        <v>618</v>
      </c>
      <c r="H420" s="25"/>
      <c r="I420" s="25"/>
      <c r="J420" s="25" t="s">
        <v>652</v>
      </c>
      <c r="K420" s="25" t="s">
        <v>39</v>
      </c>
      <c r="L420" s="25" t="s">
        <v>622</v>
      </c>
      <c r="M420" s="25">
        <v>9.6</v>
      </c>
      <c r="N420" s="25" t="s">
        <v>623</v>
      </c>
      <c r="O420" s="99"/>
      <c r="P420" s="99"/>
      <c r="Q420" s="99"/>
      <c r="R420" s="99"/>
    </row>
    <row r="421" spans="1:18" s="58" customFormat="1">
      <c r="A421" s="102"/>
      <c r="B421" s="74">
        <v>1445</v>
      </c>
      <c r="C421" s="25" t="s">
        <v>460</v>
      </c>
      <c r="D421" s="25" t="s">
        <v>454</v>
      </c>
      <c r="E421" s="25" t="s">
        <v>618</v>
      </c>
      <c r="F421" s="25" t="s">
        <v>36</v>
      </c>
      <c r="G421" s="25" t="s">
        <v>617</v>
      </c>
      <c r="H421" s="25"/>
      <c r="I421" s="25"/>
      <c r="J421" s="25" t="s">
        <v>652</v>
      </c>
      <c r="K421" s="25" t="s">
        <v>39</v>
      </c>
      <c r="L421" s="25" t="s">
        <v>622</v>
      </c>
      <c r="M421" s="25">
        <v>9.6</v>
      </c>
      <c r="N421" s="25">
        <v>14</v>
      </c>
      <c r="O421" s="99"/>
      <c r="P421" s="99"/>
      <c r="Q421" s="99"/>
      <c r="R421" s="99"/>
    </row>
    <row r="422" spans="1:18" s="58" customFormat="1">
      <c r="A422" s="102"/>
      <c r="B422" s="74">
        <v>1540</v>
      </c>
      <c r="C422" s="25" t="s">
        <v>460</v>
      </c>
      <c r="D422" s="25" t="s">
        <v>454</v>
      </c>
      <c r="E422" s="25" t="s">
        <v>618</v>
      </c>
      <c r="F422" s="25" t="s">
        <v>36</v>
      </c>
      <c r="G422" s="25" t="s">
        <v>617</v>
      </c>
      <c r="H422" s="25"/>
      <c r="I422" s="25"/>
      <c r="J422" s="25" t="s">
        <v>652</v>
      </c>
      <c r="K422" s="25" t="s">
        <v>39</v>
      </c>
      <c r="L422" s="25" t="s">
        <v>622</v>
      </c>
      <c r="M422" s="25">
        <v>9.6</v>
      </c>
      <c r="N422" s="25">
        <v>14</v>
      </c>
      <c r="O422" s="99"/>
      <c r="P422" s="99"/>
      <c r="Q422" s="99"/>
      <c r="R422" s="99"/>
    </row>
    <row r="423" spans="1:18" s="58" customFormat="1">
      <c r="A423" s="102"/>
      <c r="B423" s="104">
        <v>1659</v>
      </c>
      <c r="C423" s="98" t="s">
        <v>460</v>
      </c>
      <c r="D423" s="98" t="s">
        <v>454</v>
      </c>
      <c r="E423" s="25" t="s">
        <v>618</v>
      </c>
      <c r="F423" s="98" t="s">
        <v>36</v>
      </c>
      <c r="G423" s="98" t="s">
        <v>617</v>
      </c>
      <c r="H423" s="107"/>
      <c r="I423" s="108"/>
      <c r="J423" s="98" t="s">
        <v>652</v>
      </c>
      <c r="K423" s="98" t="s">
        <v>39</v>
      </c>
      <c r="L423" s="98" t="s">
        <v>622</v>
      </c>
      <c r="M423" s="98">
        <v>9.6</v>
      </c>
      <c r="N423" s="98">
        <v>14</v>
      </c>
      <c r="O423" s="99"/>
      <c r="P423" s="99"/>
      <c r="Q423" s="99"/>
      <c r="R423" s="99"/>
    </row>
    <row r="424" spans="1:18" s="58" customFormat="1">
      <c r="A424" s="102"/>
      <c r="B424" s="106"/>
      <c r="C424" s="100"/>
      <c r="D424" s="100"/>
      <c r="E424" s="25" t="s">
        <v>620</v>
      </c>
      <c r="F424" s="100"/>
      <c r="G424" s="100"/>
      <c r="H424" s="111"/>
      <c r="I424" s="112"/>
      <c r="J424" s="100"/>
      <c r="K424" s="100"/>
      <c r="L424" s="100"/>
      <c r="M424" s="100"/>
      <c r="N424" s="100"/>
      <c r="O424" s="99"/>
      <c r="P424" s="99"/>
      <c r="Q424" s="99"/>
      <c r="R424" s="99"/>
    </row>
    <row r="425" spans="1:18" s="58" customFormat="1">
      <c r="A425" s="102"/>
      <c r="B425" s="74">
        <v>2010</v>
      </c>
      <c r="C425" s="25" t="s">
        <v>460</v>
      </c>
      <c r="D425" s="25" t="s">
        <v>454</v>
      </c>
      <c r="E425" s="25" t="s">
        <v>618</v>
      </c>
      <c r="F425" s="25" t="s">
        <v>36</v>
      </c>
      <c r="G425" s="25" t="s">
        <v>617</v>
      </c>
      <c r="H425" s="25"/>
      <c r="I425" s="25"/>
      <c r="J425" s="25" t="s">
        <v>652</v>
      </c>
      <c r="K425" s="25" t="s">
        <v>39</v>
      </c>
      <c r="L425" s="25" t="s">
        <v>622</v>
      </c>
      <c r="M425" s="25">
        <v>9.6</v>
      </c>
      <c r="N425" s="25">
        <v>1</v>
      </c>
      <c r="O425" s="99"/>
      <c r="P425" s="99"/>
      <c r="Q425" s="99"/>
      <c r="R425" s="99"/>
    </row>
    <row r="426" spans="1:18" s="58" customFormat="1">
      <c r="A426" s="102"/>
      <c r="B426" s="74">
        <v>2155</v>
      </c>
      <c r="C426" s="25" t="s">
        <v>460</v>
      </c>
      <c r="D426" s="25" t="s">
        <v>454</v>
      </c>
      <c r="E426" s="25" t="s">
        <v>618</v>
      </c>
      <c r="F426" s="25" t="s">
        <v>36</v>
      </c>
      <c r="G426" s="25" t="s">
        <v>617</v>
      </c>
      <c r="H426" s="25"/>
      <c r="I426" s="25"/>
      <c r="J426" s="25" t="s">
        <v>652</v>
      </c>
      <c r="K426" s="25" t="s">
        <v>39</v>
      </c>
      <c r="L426" s="25" t="s">
        <v>622</v>
      </c>
      <c r="M426" s="25">
        <v>9.6</v>
      </c>
      <c r="N426" s="25">
        <v>14</v>
      </c>
      <c r="O426" s="99"/>
      <c r="P426" s="99"/>
      <c r="Q426" s="99"/>
      <c r="R426" s="99"/>
    </row>
    <row r="427" spans="1:18" s="58" customFormat="1">
      <c r="A427" s="103"/>
      <c r="B427" s="74">
        <v>2350</v>
      </c>
      <c r="C427" s="25" t="s">
        <v>460</v>
      </c>
      <c r="D427" s="25" t="s">
        <v>454</v>
      </c>
      <c r="E427" s="25" t="s">
        <v>618</v>
      </c>
      <c r="F427" s="25" t="s">
        <v>36</v>
      </c>
      <c r="G427" s="25" t="s">
        <v>617</v>
      </c>
      <c r="H427" s="25"/>
      <c r="I427" s="25"/>
      <c r="J427" s="25" t="s">
        <v>652</v>
      </c>
      <c r="K427" s="25" t="s">
        <v>39</v>
      </c>
      <c r="L427" s="25" t="s">
        <v>622</v>
      </c>
      <c r="M427" s="25">
        <v>9.6</v>
      </c>
      <c r="N427" s="25">
        <v>14</v>
      </c>
      <c r="O427" s="100"/>
      <c r="P427" s="100"/>
      <c r="Q427" s="100"/>
      <c r="R427" s="100"/>
    </row>
    <row r="428" spans="1:18" s="58" customFormat="1">
      <c r="A428" s="101">
        <v>43199</v>
      </c>
      <c r="B428" s="74">
        <v>820</v>
      </c>
      <c r="C428" s="98"/>
      <c r="D428" s="98" t="s">
        <v>30</v>
      </c>
      <c r="E428" s="98" t="s">
        <v>634</v>
      </c>
      <c r="F428" s="98" t="s">
        <v>36</v>
      </c>
      <c r="G428" s="25" t="s">
        <v>657</v>
      </c>
      <c r="H428" s="98"/>
      <c r="I428" s="98"/>
      <c r="J428" s="98" t="s">
        <v>652</v>
      </c>
      <c r="K428" s="98" t="s">
        <v>457</v>
      </c>
      <c r="L428" s="98" t="s">
        <v>458</v>
      </c>
      <c r="M428" s="98">
        <v>9.6</v>
      </c>
      <c r="N428" s="25">
        <v>2</v>
      </c>
      <c r="O428" s="98">
        <v>8144</v>
      </c>
      <c r="P428" s="98">
        <v>8166</v>
      </c>
      <c r="Q428" s="98">
        <f>P428-O428</f>
        <v>22</v>
      </c>
      <c r="R428" s="98"/>
    </row>
    <row r="429" spans="1:18" s="58" customFormat="1">
      <c r="A429" s="102"/>
      <c r="B429" s="74">
        <v>830</v>
      </c>
      <c r="C429" s="99"/>
      <c r="D429" s="99"/>
      <c r="E429" s="99"/>
      <c r="F429" s="99"/>
      <c r="G429" s="25" t="s">
        <v>627</v>
      </c>
      <c r="H429" s="99"/>
      <c r="I429" s="99"/>
      <c r="J429" s="99"/>
      <c r="K429" s="99"/>
      <c r="L429" s="99"/>
      <c r="M429" s="99"/>
      <c r="N429" s="25">
        <v>2</v>
      </c>
      <c r="O429" s="99"/>
      <c r="P429" s="99"/>
      <c r="Q429" s="99"/>
      <c r="R429" s="99"/>
    </row>
    <row r="430" spans="1:18" s="58" customFormat="1">
      <c r="A430" s="102"/>
      <c r="B430" s="74">
        <v>840</v>
      </c>
      <c r="C430" s="99"/>
      <c r="D430" s="99"/>
      <c r="E430" s="99"/>
      <c r="F430" s="99"/>
      <c r="G430" s="25" t="s">
        <v>626</v>
      </c>
      <c r="H430" s="99"/>
      <c r="I430" s="99"/>
      <c r="J430" s="99"/>
      <c r="K430" s="99"/>
      <c r="L430" s="99"/>
      <c r="M430" s="99"/>
      <c r="N430" s="25">
        <v>2</v>
      </c>
      <c r="O430" s="99"/>
      <c r="P430" s="99"/>
      <c r="Q430" s="99"/>
      <c r="R430" s="99"/>
    </row>
    <row r="431" spans="1:18" s="58" customFormat="1">
      <c r="A431" s="102"/>
      <c r="B431" s="74">
        <v>850</v>
      </c>
      <c r="C431" s="100"/>
      <c r="D431" s="100"/>
      <c r="E431" s="100"/>
      <c r="F431" s="100"/>
      <c r="G431" s="25" t="s">
        <v>629</v>
      </c>
      <c r="H431" s="100"/>
      <c r="I431" s="100"/>
      <c r="J431" s="100"/>
      <c r="K431" s="100"/>
      <c r="L431" s="100"/>
      <c r="M431" s="100"/>
      <c r="N431" s="25">
        <v>3</v>
      </c>
      <c r="O431" s="99"/>
      <c r="P431" s="99"/>
      <c r="Q431" s="99"/>
      <c r="R431" s="99"/>
    </row>
    <row r="432" spans="1:18" s="58" customFormat="1">
      <c r="A432" s="102"/>
      <c r="B432" s="74">
        <v>1205</v>
      </c>
      <c r="C432" s="25" t="s">
        <v>467</v>
      </c>
      <c r="D432" s="25" t="s">
        <v>30</v>
      </c>
      <c r="E432" s="25" t="s">
        <v>630</v>
      </c>
      <c r="F432" s="25" t="s">
        <v>36</v>
      </c>
      <c r="G432" s="25" t="s">
        <v>617</v>
      </c>
      <c r="H432" s="25"/>
      <c r="I432" s="25"/>
      <c r="J432" s="25" t="s">
        <v>652</v>
      </c>
      <c r="K432" s="25" t="s">
        <v>457</v>
      </c>
      <c r="L432" s="25" t="s">
        <v>458</v>
      </c>
      <c r="M432" s="25">
        <v>9.6</v>
      </c>
      <c r="N432" s="25">
        <v>13</v>
      </c>
      <c r="O432" s="99"/>
      <c r="P432" s="99"/>
      <c r="Q432" s="99"/>
      <c r="R432" s="99"/>
    </row>
    <row r="433" spans="1:18" s="58" customFormat="1">
      <c r="A433" s="102"/>
      <c r="B433" s="74">
        <v>1510</v>
      </c>
      <c r="C433" s="25" t="s">
        <v>467</v>
      </c>
      <c r="D433" s="25" t="s">
        <v>30</v>
      </c>
      <c r="E433" s="25" t="s">
        <v>630</v>
      </c>
      <c r="F433" s="25" t="s">
        <v>36</v>
      </c>
      <c r="G433" s="25" t="s">
        <v>617</v>
      </c>
      <c r="H433" s="25"/>
      <c r="I433" s="25"/>
      <c r="J433" s="25" t="s">
        <v>652</v>
      </c>
      <c r="K433" s="25" t="s">
        <v>457</v>
      </c>
      <c r="L433" s="25" t="s">
        <v>458</v>
      </c>
      <c r="M433" s="25">
        <v>9.6</v>
      </c>
      <c r="N433" s="25">
        <v>13</v>
      </c>
      <c r="O433" s="99"/>
      <c r="P433" s="99"/>
      <c r="Q433" s="99"/>
      <c r="R433" s="99"/>
    </row>
    <row r="434" spans="1:18" s="58" customFormat="1">
      <c r="A434" s="102"/>
      <c r="B434" s="74">
        <v>1612</v>
      </c>
      <c r="C434" s="25" t="s">
        <v>467</v>
      </c>
      <c r="D434" s="25" t="s">
        <v>30</v>
      </c>
      <c r="E434" s="25" t="s">
        <v>630</v>
      </c>
      <c r="F434" s="25" t="s">
        <v>36</v>
      </c>
      <c r="G434" s="25" t="s">
        <v>617</v>
      </c>
      <c r="H434" s="25"/>
      <c r="I434" s="25"/>
      <c r="J434" s="25" t="s">
        <v>652</v>
      </c>
      <c r="K434" s="25" t="s">
        <v>457</v>
      </c>
      <c r="L434" s="25" t="s">
        <v>458</v>
      </c>
      <c r="M434" s="25">
        <v>9.6</v>
      </c>
      <c r="N434" s="25">
        <v>14</v>
      </c>
      <c r="O434" s="99"/>
      <c r="P434" s="99"/>
      <c r="Q434" s="99"/>
      <c r="R434" s="99"/>
    </row>
    <row r="435" spans="1:18" s="58" customFormat="1">
      <c r="A435" s="102"/>
      <c r="B435" s="74">
        <v>1716</v>
      </c>
      <c r="C435" s="25" t="s">
        <v>467</v>
      </c>
      <c r="D435" s="25" t="s">
        <v>30</v>
      </c>
      <c r="E435" s="25" t="s">
        <v>630</v>
      </c>
      <c r="F435" s="25" t="s">
        <v>36</v>
      </c>
      <c r="G435" s="25" t="s">
        <v>617</v>
      </c>
      <c r="H435" s="25"/>
      <c r="I435" s="25"/>
      <c r="J435" s="25" t="s">
        <v>652</v>
      </c>
      <c r="K435" s="25" t="s">
        <v>457</v>
      </c>
      <c r="L435" s="25" t="s">
        <v>458</v>
      </c>
      <c r="M435" s="25">
        <v>9.6</v>
      </c>
      <c r="N435" s="25">
        <v>14</v>
      </c>
      <c r="O435" s="99"/>
      <c r="P435" s="99"/>
      <c r="Q435" s="99"/>
      <c r="R435" s="99"/>
    </row>
    <row r="436" spans="1:18" s="58" customFormat="1">
      <c r="A436" s="102"/>
      <c r="B436" s="74">
        <v>2100</v>
      </c>
      <c r="C436" s="25" t="s">
        <v>467</v>
      </c>
      <c r="D436" s="25" t="s">
        <v>30</v>
      </c>
      <c r="E436" s="25" t="s">
        <v>630</v>
      </c>
      <c r="F436" s="25" t="s">
        <v>36</v>
      </c>
      <c r="G436" s="25" t="s">
        <v>617</v>
      </c>
      <c r="H436" s="25"/>
      <c r="I436" s="25"/>
      <c r="J436" s="25" t="s">
        <v>652</v>
      </c>
      <c r="K436" s="25" t="s">
        <v>457</v>
      </c>
      <c r="L436" s="25" t="s">
        <v>458</v>
      </c>
      <c r="M436" s="25">
        <v>9.6</v>
      </c>
      <c r="N436" s="25">
        <v>14</v>
      </c>
      <c r="O436" s="99"/>
      <c r="P436" s="99"/>
      <c r="Q436" s="99"/>
      <c r="R436" s="99"/>
    </row>
    <row r="437" spans="1:18" s="58" customFormat="1">
      <c r="A437" s="102"/>
      <c r="B437" s="74">
        <v>2245</v>
      </c>
      <c r="C437" s="25"/>
      <c r="D437" s="98" t="s">
        <v>30</v>
      </c>
      <c r="E437" s="25" t="s">
        <v>630</v>
      </c>
      <c r="F437" s="98" t="s">
        <v>36</v>
      </c>
      <c r="G437" s="98" t="s">
        <v>617</v>
      </c>
      <c r="H437" s="25"/>
      <c r="I437" s="25"/>
      <c r="J437" s="25" t="s">
        <v>652</v>
      </c>
      <c r="K437" s="25" t="s">
        <v>457</v>
      </c>
      <c r="L437" s="25" t="s">
        <v>458</v>
      </c>
      <c r="M437" s="25">
        <v>9.6</v>
      </c>
      <c r="N437" s="25">
        <v>5</v>
      </c>
      <c r="O437" s="99"/>
      <c r="P437" s="99"/>
      <c r="Q437" s="99"/>
      <c r="R437" s="99"/>
    </row>
    <row r="438" spans="1:18" s="58" customFormat="1">
      <c r="A438" s="103"/>
      <c r="B438" s="74">
        <v>2250</v>
      </c>
      <c r="C438" s="25"/>
      <c r="D438" s="100"/>
      <c r="E438" s="25" t="s">
        <v>641</v>
      </c>
      <c r="F438" s="100"/>
      <c r="G438" s="100"/>
      <c r="H438" s="25"/>
      <c r="I438" s="25"/>
      <c r="J438" s="25" t="s">
        <v>652</v>
      </c>
      <c r="K438" s="25" t="s">
        <v>457</v>
      </c>
      <c r="L438" s="25" t="s">
        <v>458</v>
      </c>
      <c r="M438" s="25">
        <v>9.6</v>
      </c>
      <c r="N438" s="25">
        <v>2</v>
      </c>
      <c r="O438" s="100"/>
      <c r="P438" s="100"/>
      <c r="Q438" s="100"/>
      <c r="R438" s="100"/>
    </row>
    <row r="439" spans="1:18" s="58" customFormat="1">
      <c r="A439" s="101">
        <v>43199</v>
      </c>
      <c r="B439" s="104">
        <v>830</v>
      </c>
      <c r="C439" s="98"/>
      <c r="D439" s="98" t="s">
        <v>30</v>
      </c>
      <c r="E439" s="98" t="s">
        <v>634</v>
      </c>
      <c r="F439" s="98" t="s">
        <v>32</v>
      </c>
      <c r="G439" s="25" t="s">
        <v>635</v>
      </c>
      <c r="H439" s="107"/>
      <c r="I439" s="108"/>
      <c r="J439" s="98" t="s">
        <v>652</v>
      </c>
      <c r="K439" s="98" t="s">
        <v>465</v>
      </c>
      <c r="L439" s="98" t="s">
        <v>38</v>
      </c>
      <c r="M439" s="98">
        <v>9.6</v>
      </c>
      <c r="N439" s="98">
        <v>9</v>
      </c>
      <c r="O439" s="98">
        <v>5944</v>
      </c>
      <c r="P439" s="98">
        <v>5979</v>
      </c>
      <c r="Q439" s="98">
        <f>P439-O439</f>
        <v>35</v>
      </c>
      <c r="R439" s="98"/>
    </row>
    <row r="440" spans="1:18" s="58" customFormat="1">
      <c r="A440" s="102"/>
      <c r="B440" s="105"/>
      <c r="C440" s="99"/>
      <c r="D440" s="99"/>
      <c r="E440" s="99"/>
      <c r="F440" s="99"/>
      <c r="G440" s="25" t="s">
        <v>636</v>
      </c>
      <c r="H440" s="109"/>
      <c r="I440" s="110"/>
      <c r="J440" s="99"/>
      <c r="K440" s="99"/>
      <c r="L440" s="99"/>
      <c r="M440" s="99"/>
      <c r="N440" s="99"/>
      <c r="O440" s="99"/>
      <c r="P440" s="99"/>
      <c r="Q440" s="99"/>
      <c r="R440" s="99"/>
    </row>
    <row r="441" spans="1:18" s="58" customFormat="1">
      <c r="A441" s="102"/>
      <c r="B441" s="106"/>
      <c r="C441" s="100"/>
      <c r="D441" s="100"/>
      <c r="E441" s="100"/>
      <c r="F441" s="100"/>
      <c r="G441" s="25" t="s">
        <v>637</v>
      </c>
      <c r="H441" s="111"/>
      <c r="I441" s="112"/>
      <c r="J441" s="100"/>
      <c r="K441" s="100"/>
      <c r="L441" s="100"/>
      <c r="M441" s="100"/>
      <c r="N441" s="100"/>
      <c r="O441" s="99"/>
      <c r="P441" s="99"/>
      <c r="Q441" s="99"/>
      <c r="R441" s="99"/>
    </row>
    <row r="442" spans="1:18" s="58" customFormat="1">
      <c r="A442" s="102"/>
      <c r="B442" s="74">
        <v>915</v>
      </c>
      <c r="C442" s="25" t="s">
        <v>40</v>
      </c>
      <c r="D442" s="25" t="s">
        <v>32</v>
      </c>
      <c r="E442" s="25" t="s">
        <v>637</v>
      </c>
      <c r="F442" s="25" t="s">
        <v>36</v>
      </c>
      <c r="G442" s="25" t="s">
        <v>617</v>
      </c>
      <c r="H442" s="25"/>
      <c r="I442" s="25"/>
      <c r="J442" s="25" t="s">
        <v>652</v>
      </c>
      <c r="K442" s="25" t="s">
        <v>465</v>
      </c>
      <c r="L442" s="25" t="s">
        <v>38</v>
      </c>
      <c r="M442" s="25">
        <v>9.6</v>
      </c>
      <c r="N442" s="25">
        <v>5</v>
      </c>
      <c r="O442" s="99"/>
      <c r="P442" s="99"/>
      <c r="Q442" s="99"/>
      <c r="R442" s="99"/>
    </row>
    <row r="443" spans="1:18" s="58" customFormat="1">
      <c r="A443" s="102"/>
      <c r="B443" s="74">
        <v>1110</v>
      </c>
      <c r="C443" s="25" t="s">
        <v>40</v>
      </c>
      <c r="D443" s="25" t="s">
        <v>32</v>
      </c>
      <c r="E443" s="25" t="s">
        <v>637</v>
      </c>
      <c r="F443" s="25" t="s">
        <v>36</v>
      </c>
      <c r="G443" s="25" t="s">
        <v>617</v>
      </c>
      <c r="H443" s="25"/>
      <c r="I443" s="25"/>
      <c r="J443" s="25" t="s">
        <v>652</v>
      </c>
      <c r="K443" s="25" t="s">
        <v>465</v>
      </c>
      <c r="L443" s="25" t="s">
        <v>38</v>
      </c>
      <c r="M443" s="25">
        <v>9.6</v>
      </c>
      <c r="N443" s="25">
        <v>8</v>
      </c>
      <c r="O443" s="99"/>
      <c r="P443" s="99"/>
      <c r="Q443" s="99"/>
      <c r="R443" s="99"/>
    </row>
    <row r="444" spans="1:18" s="58" customFormat="1">
      <c r="A444" s="102"/>
      <c r="B444" s="74">
        <v>1205</v>
      </c>
      <c r="C444" s="25" t="s">
        <v>40</v>
      </c>
      <c r="D444" s="25" t="s">
        <v>32</v>
      </c>
      <c r="E444" s="25" t="s">
        <v>637</v>
      </c>
      <c r="F444" s="25" t="s">
        <v>36</v>
      </c>
      <c r="G444" s="25" t="s">
        <v>617</v>
      </c>
      <c r="H444" s="25"/>
      <c r="I444" s="25"/>
      <c r="J444" s="25" t="s">
        <v>652</v>
      </c>
      <c r="K444" s="25" t="s">
        <v>465</v>
      </c>
      <c r="L444" s="25" t="s">
        <v>38</v>
      </c>
      <c r="M444" s="25">
        <v>9.6</v>
      </c>
      <c r="N444" s="25">
        <v>4</v>
      </c>
      <c r="O444" s="99"/>
      <c r="P444" s="99"/>
      <c r="Q444" s="99"/>
      <c r="R444" s="99"/>
    </row>
    <row r="445" spans="1:18" s="58" customFormat="1">
      <c r="A445" s="102"/>
      <c r="B445" s="74">
        <v>1505</v>
      </c>
      <c r="C445" s="25" t="s">
        <v>40</v>
      </c>
      <c r="D445" s="25" t="s">
        <v>32</v>
      </c>
      <c r="E445" s="25" t="s">
        <v>637</v>
      </c>
      <c r="F445" s="25" t="s">
        <v>36</v>
      </c>
      <c r="G445" s="25" t="s">
        <v>617</v>
      </c>
      <c r="H445" s="25"/>
      <c r="I445" s="25"/>
      <c r="J445" s="25" t="s">
        <v>652</v>
      </c>
      <c r="K445" s="25" t="s">
        <v>465</v>
      </c>
      <c r="L445" s="25" t="s">
        <v>38</v>
      </c>
      <c r="M445" s="25">
        <v>9.6</v>
      </c>
      <c r="N445" s="25">
        <v>7</v>
      </c>
      <c r="O445" s="99"/>
      <c r="P445" s="99"/>
      <c r="Q445" s="99"/>
      <c r="R445" s="99"/>
    </row>
    <row r="446" spans="1:18" s="58" customFormat="1">
      <c r="A446" s="102"/>
      <c r="B446" s="74">
        <v>1605</v>
      </c>
      <c r="C446" s="25" t="s">
        <v>40</v>
      </c>
      <c r="D446" s="25" t="s">
        <v>32</v>
      </c>
      <c r="E446" s="25" t="s">
        <v>637</v>
      </c>
      <c r="F446" s="25" t="s">
        <v>36</v>
      </c>
      <c r="G446" s="25" t="s">
        <v>617</v>
      </c>
      <c r="H446" s="25"/>
      <c r="I446" s="25"/>
      <c r="J446" s="25" t="s">
        <v>652</v>
      </c>
      <c r="K446" s="25" t="s">
        <v>465</v>
      </c>
      <c r="L446" s="25" t="s">
        <v>38</v>
      </c>
      <c r="M446" s="25">
        <v>9.6</v>
      </c>
      <c r="N446" s="25">
        <v>4</v>
      </c>
      <c r="O446" s="99"/>
      <c r="P446" s="99"/>
      <c r="Q446" s="99"/>
      <c r="R446" s="99"/>
    </row>
    <row r="447" spans="1:18" s="58" customFormat="1">
      <c r="A447" s="102"/>
      <c r="B447" s="74">
        <v>1745</v>
      </c>
      <c r="C447" s="25" t="s">
        <v>40</v>
      </c>
      <c r="D447" s="25" t="s">
        <v>32</v>
      </c>
      <c r="E447" s="25" t="s">
        <v>637</v>
      </c>
      <c r="F447" s="25" t="s">
        <v>36</v>
      </c>
      <c r="G447" s="25" t="s">
        <v>617</v>
      </c>
      <c r="H447" s="25"/>
      <c r="I447" s="25"/>
      <c r="J447" s="25" t="s">
        <v>652</v>
      </c>
      <c r="K447" s="25" t="s">
        <v>465</v>
      </c>
      <c r="L447" s="25" t="s">
        <v>38</v>
      </c>
      <c r="M447" s="25">
        <v>9.6</v>
      </c>
      <c r="N447" s="25">
        <v>9</v>
      </c>
      <c r="O447" s="99"/>
      <c r="P447" s="99"/>
      <c r="Q447" s="99"/>
      <c r="R447" s="99"/>
    </row>
    <row r="448" spans="1:18" s="58" customFormat="1">
      <c r="A448" s="102"/>
      <c r="B448" s="74">
        <v>2100</v>
      </c>
      <c r="C448" s="25" t="s">
        <v>40</v>
      </c>
      <c r="D448" s="25" t="s">
        <v>32</v>
      </c>
      <c r="E448" s="25" t="s">
        <v>637</v>
      </c>
      <c r="F448" s="25" t="s">
        <v>36</v>
      </c>
      <c r="G448" s="25" t="s">
        <v>617</v>
      </c>
      <c r="H448" s="25"/>
      <c r="I448" s="25"/>
      <c r="J448" s="25" t="s">
        <v>652</v>
      </c>
      <c r="K448" s="25" t="s">
        <v>465</v>
      </c>
      <c r="L448" s="25" t="s">
        <v>38</v>
      </c>
      <c r="M448" s="25">
        <v>9.6</v>
      </c>
      <c r="N448" s="25">
        <v>9</v>
      </c>
      <c r="O448" s="99"/>
      <c r="P448" s="99"/>
      <c r="Q448" s="99"/>
      <c r="R448" s="99"/>
    </row>
    <row r="449" spans="1:18" s="58" customFormat="1">
      <c r="A449" s="102"/>
      <c r="B449" s="74">
        <v>2200</v>
      </c>
      <c r="C449" s="25" t="s">
        <v>40</v>
      </c>
      <c r="D449" s="25" t="s">
        <v>32</v>
      </c>
      <c r="E449" s="25" t="s">
        <v>637</v>
      </c>
      <c r="F449" s="25" t="s">
        <v>36</v>
      </c>
      <c r="G449" s="25" t="s">
        <v>617</v>
      </c>
      <c r="H449" s="25"/>
      <c r="I449" s="25"/>
      <c r="J449" s="25" t="s">
        <v>652</v>
      </c>
      <c r="K449" s="25" t="s">
        <v>465</v>
      </c>
      <c r="L449" s="25" t="s">
        <v>38</v>
      </c>
      <c r="M449" s="25">
        <v>9.6</v>
      </c>
      <c r="N449" s="25">
        <v>3</v>
      </c>
      <c r="O449" s="99"/>
      <c r="P449" s="99"/>
      <c r="Q449" s="99"/>
      <c r="R449" s="99"/>
    </row>
    <row r="450" spans="1:18" s="58" customFormat="1">
      <c r="A450" s="102"/>
      <c r="B450" s="74">
        <v>2250</v>
      </c>
      <c r="C450" s="25"/>
      <c r="D450" s="98" t="s">
        <v>32</v>
      </c>
      <c r="E450" s="25" t="s">
        <v>637</v>
      </c>
      <c r="F450" s="98" t="s">
        <v>36</v>
      </c>
      <c r="G450" s="98" t="s">
        <v>617</v>
      </c>
      <c r="H450" s="107"/>
      <c r="I450" s="108"/>
      <c r="J450" s="98" t="s">
        <v>652</v>
      </c>
      <c r="K450" s="98" t="s">
        <v>465</v>
      </c>
      <c r="L450" s="98" t="s">
        <v>38</v>
      </c>
      <c r="M450" s="98">
        <v>9.6</v>
      </c>
      <c r="N450" s="25">
        <v>2</v>
      </c>
      <c r="O450" s="99"/>
      <c r="P450" s="99"/>
      <c r="Q450" s="99"/>
      <c r="R450" s="99"/>
    </row>
    <row r="451" spans="1:18" s="58" customFormat="1">
      <c r="A451" s="102"/>
      <c r="B451" s="74">
        <v>2258</v>
      </c>
      <c r="C451" s="25"/>
      <c r="D451" s="99"/>
      <c r="E451" s="25" t="s">
        <v>635</v>
      </c>
      <c r="F451" s="99"/>
      <c r="G451" s="99"/>
      <c r="H451" s="109"/>
      <c r="I451" s="110"/>
      <c r="J451" s="99"/>
      <c r="K451" s="99"/>
      <c r="L451" s="99"/>
      <c r="M451" s="99"/>
      <c r="N451" s="25">
        <v>1</v>
      </c>
      <c r="O451" s="99"/>
      <c r="P451" s="99"/>
      <c r="Q451" s="99"/>
      <c r="R451" s="99"/>
    </row>
    <row r="452" spans="1:18" s="58" customFormat="1">
      <c r="A452" s="102"/>
      <c r="B452" s="74">
        <v>2308</v>
      </c>
      <c r="C452" s="25"/>
      <c r="D452" s="100"/>
      <c r="E452" s="25" t="s">
        <v>636</v>
      </c>
      <c r="F452" s="100"/>
      <c r="G452" s="100"/>
      <c r="H452" s="111"/>
      <c r="I452" s="112"/>
      <c r="J452" s="100"/>
      <c r="K452" s="100"/>
      <c r="L452" s="100"/>
      <c r="M452" s="100"/>
      <c r="N452" s="25">
        <v>3</v>
      </c>
      <c r="O452" s="99"/>
      <c r="P452" s="99"/>
      <c r="Q452" s="99"/>
      <c r="R452" s="99"/>
    </row>
    <row r="453" spans="1:18" s="58" customFormat="1">
      <c r="A453" s="103"/>
      <c r="B453" s="74">
        <v>2355</v>
      </c>
      <c r="C453" s="25" t="s">
        <v>40</v>
      </c>
      <c r="D453" s="25" t="s">
        <v>32</v>
      </c>
      <c r="E453" s="25" t="s">
        <v>637</v>
      </c>
      <c r="F453" s="25" t="s">
        <v>36</v>
      </c>
      <c r="G453" s="25" t="s">
        <v>617</v>
      </c>
      <c r="H453" s="25"/>
      <c r="I453" s="25"/>
      <c r="J453" s="25" t="s">
        <v>652</v>
      </c>
      <c r="K453" s="25" t="s">
        <v>465</v>
      </c>
      <c r="L453" s="25" t="s">
        <v>38</v>
      </c>
      <c r="M453" s="25">
        <v>9.6</v>
      </c>
      <c r="N453" s="25">
        <v>5</v>
      </c>
      <c r="O453" s="100"/>
      <c r="P453" s="100"/>
      <c r="Q453" s="100"/>
      <c r="R453" s="100"/>
    </row>
    <row r="454" spans="1:18" s="58" customFormat="1">
      <c r="A454" s="101">
        <v>43199</v>
      </c>
      <c r="B454" s="74">
        <v>850</v>
      </c>
      <c r="C454" s="25"/>
      <c r="D454" s="25" t="s">
        <v>36</v>
      </c>
      <c r="E454" s="25" t="s">
        <v>617</v>
      </c>
      <c r="F454" s="25" t="s">
        <v>30</v>
      </c>
      <c r="G454" s="25" t="s">
        <v>630</v>
      </c>
      <c r="H454" s="25"/>
      <c r="I454" s="25"/>
      <c r="J454" s="25" t="s">
        <v>652</v>
      </c>
      <c r="K454" s="25" t="s">
        <v>473</v>
      </c>
      <c r="L454" s="25" t="s">
        <v>474</v>
      </c>
      <c r="M454" s="25">
        <v>9.6</v>
      </c>
      <c r="N454" s="25">
        <v>5</v>
      </c>
      <c r="O454" s="98">
        <v>7281</v>
      </c>
      <c r="P454" s="98">
        <v>7303</v>
      </c>
      <c r="Q454" s="98">
        <f>P454-O454</f>
        <v>22</v>
      </c>
      <c r="R454" s="98"/>
    </row>
    <row r="455" spans="1:18" s="58" customFormat="1">
      <c r="A455" s="102"/>
      <c r="B455" s="74">
        <v>1102</v>
      </c>
      <c r="C455" s="25" t="s">
        <v>467</v>
      </c>
      <c r="D455" s="25" t="s">
        <v>30</v>
      </c>
      <c r="E455" s="25" t="s">
        <v>630</v>
      </c>
      <c r="F455" s="25" t="s">
        <v>36</v>
      </c>
      <c r="G455" s="25" t="s">
        <v>617</v>
      </c>
      <c r="H455" s="25"/>
      <c r="I455" s="25"/>
      <c r="J455" s="25" t="s">
        <v>652</v>
      </c>
      <c r="K455" s="25" t="s">
        <v>473</v>
      </c>
      <c r="L455" s="25" t="s">
        <v>474</v>
      </c>
      <c r="M455" s="25">
        <v>9.6</v>
      </c>
      <c r="N455" s="25">
        <v>14</v>
      </c>
      <c r="O455" s="99"/>
      <c r="P455" s="99"/>
      <c r="Q455" s="99"/>
      <c r="R455" s="99"/>
    </row>
    <row r="456" spans="1:18" s="58" customFormat="1">
      <c r="A456" s="102"/>
      <c r="B456" s="74">
        <v>1412</v>
      </c>
      <c r="C456" s="25" t="s">
        <v>467</v>
      </c>
      <c r="D456" s="25" t="s">
        <v>30</v>
      </c>
      <c r="E456" s="25" t="s">
        <v>630</v>
      </c>
      <c r="F456" s="25" t="s">
        <v>36</v>
      </c>
      <c r="G456" s="25" t="s">
        <v>617</v>
      </c>
      <c r="H456" s="25"/>
      <c r="I456" s="25"/>
      <c r="J456" s="25" t="s">
        <v>652</v>
      </c>
      <c r="K456" s="25" t="s">
        <v>473</v>
      </c>
      <c r="L456" s="25" t="s">
        <v>474</v>
      </c>
      <c r="M456" s="25">
        <v>9.6</v>
      </c>
      <c r="N456" s="25">
        <v>12</v>
      </c>
      <c r="O456" s="99"/>
      <c r="P456" s="99"/>
      <c r="Q456" s="99"/>
      <c r="R456" s="99"/>
    </row>
    <row r="457" spans="1:18" s="58" customFormat="1">
      <c r="A457" s="102"/>
      <c r="B457" s="104">
        <v>1503</v>
      </c>
      <c r="C457" s="98"/>
      <c r="D457" s="98" t="s">
        <v>30</v>
      </c>
      <c r="E457" s="98" t="s">
        <v>634</v>
      </c>
      <c r="F457" s="98" t="s">
        <v>36</v>
      </c>
      <c r="G457" s="25" t="s">
        <v>672</v>
      </c>
      <c r="H457" s="25"/>
      <c r="I457" s="25"/>
      <c r="J457" s="98" t="s">
        <v>652</v>
      </c>
      <c r="K457" s="98" t="s">
        <v>473</v>
      </c>
      <c r="L457" s="98" t="s">
        <v>474</v>
      </c>
      <c r="M457" s="98">
        <v>9.6</v>
      </c>
      <c r="N457" s="25">
        <v>3</v>
      </c>
      <c r="O457" s="99"/>
      <c r="P457" s="99"/>
      <c r="Q457" s="99"/>
      <c r="R457" s="99"/>
    </row>
    <row r="458" spans="1:18" s="58" customFormat="1">
      <c r="A458" s="102"/>
      <c r="B458" s="106"/>
      <c r="C458" s="100"/>
      <c r="D458" s="100"/>
      <c r="E458" s="100"/>
      <c r="F458" s="100"/>
      <c r="G458" s="25" t="s">
        <v>651</v>
      </c>
      <c r="H458" s="25"/>
      <c r="I458" s="25"/>
      <c r="J458" s="100"/>
      <c r="K458" s="100"/>
      <c r="L458" s="100"/>
      <c r="M458" s="100"/>
      <c r="N458" s="25">
        <v>3</v>
      </c>
      <c r="O458" s="99"/>
      <c r="P458" s="99"/>
      <c r="Q458" s="99"/>
      <c r="R458" s="99"/>
    </row>
    <row r="459" spans="1:18" s="58" customFormat="1">
      <c r="A459" s="102"/>
      <c r="B459" s="74">
        <v>1616</v>
      </c>
      <c r="C459" s="25"/>
      <c r="D459" s="25" t="s">
        <v>36</v>
      </c>
      <c r="E459" s="25" t="s">
        <v>651</v>
      </c>
      <c r="F459" s="25" t="s">
        <v>32</v>
      </c>
      <c r="G459" s="25" t="s">
        <v>650</v>
      </c>
      <c r="H459" s="25"/>
      <c r="I459" s="25"/>
      <c r="J459" s="25" t="s">
        <v>652</v>
      </c>
      <c r="K459" s="25" t="s">
        <v>473</v>
      </c>
      <c r="L459" s="25" t="s">
        <v>474</v>
      </c>
      <c r="M459" s="25">
        <v>9.6</v>
      </c>
      <c r="N459" s="25">
        <v>7</v>
      </c>
      <c r="O459" s="99"/>
      <c r="P459" s="99"/>
      <c r="Q459" s="99"/>
      <c r="R459" s="99"/>
    </row>
    <row r="460" spans="1:18" s="58" customFormat="1">
      <c r="A460" s="102"/>
      <c r="B460" s="74">
        <v>1655</v>
      </c>
      <c r="C460" s="25"/>
      <c r="D460" s="25" t="s">
        <v>32</v>
      </c>
      <c r="E460" s="25" t="s">
        <v>650</v>
      </c>
      <c r="F460" s="25" t="s">
        <v>30</v>
      </c>
      <c r="G460" s="25" t="s">
        <v>634</v>
      </c>
      <c r="H460" s="25"/>
      <c r="I460" s="25"/>
      <c r="J460" s="25" t="s">
        <v>652</v>
      </c>
      <c r="K460" s="25" t="s">
        <v>473</v>
      </c>
      <c r="L460" s="25" t="s">
        <v>474</v>
      </c>
      <c r="M460" s="25">
        <v>9.6</v>
      </c>
      <c r="N460" s="25">
        <v>9</v>
      </c>
      <c r="O460" s="99"/>
      <c r="P460" s="99"/>
      <c r="Q460" s="99"/>
      <c r="R460" s="99"/>
    </row>
    <row r="461" spans="1:18" s="58" customFormat="1">
      <c r="A461" s="102"/>
      <c r="B461" s="74">
        <v>1954</v>
      </c>
      <c r="C461" s="25" t="s">
        <v>467</v>
      </c>
      <c r="D461" s="25" t="s">
        <v>30</v>
      </c>
      <c r="E461" s="25" t="s">
        <v>630</v>
      </c>
      <c r="F461" s="25" t="s">
        <v>36</v>
      </c>
      <c r="G461" s="25" t="s">
        <v>617</v>
      </c>
      <c r="H461" s="25"/>
      <c r="I461" s="25"/>
      <c r="J461" s="25" t="s">
        <v>652</v>
      </c>
      <c r="K461" s="25" t="s">
        <v>473</v>
      </c>
      <c r="L461" s="25" t="s">
        <v>474</v>
      </c>
      <c r="M461" s="25">
        <v>9.6</v>
      </c>
      <c r="N461" s="25">
        <v>14</v>
      </c>
      <c r="O461" s="99"/>
      <c r="P461" s="99"/>
      <c r="Q461" s="99"/>
      <c r="R461" s="99"/>
    </row>
    <row r="462" spans="1:18" s="58" customFormat="1">
      <c r="A462" s="102"/>
      <c r="B462" s="74">
        <v>2210</v>
      </c>
      <c r="C462" s="25" t="s">
        <v>467</v>
      </c>
      <c r="D462" s="25" t="s">
        <v>30</v>
      </c>
      <c r="E462" s="25" t="s">
        <v>630</v>
      </c>
      <c r="F462" s="25" t="s">
        <v>36</v>
      </c>
      <c r="G462" s="25" t="s">
        <v>617</v>
      </c>
      <c r="H462" s="25"/>
      <c r="I462" s="25"/>
      <c r="J462" s="25" t="s">
        <v>652</v>
      </c>
      <c r="K462" s="25" t="s">
        <v>473</v>
      </c>
      <c r="L462" s="25" t="s">
        <v>474</v>
      </c>
      <c r="M462" s="25">
        <v>9.6</v>
      </c>
      <c r="N462" s="25">
        <v>14</v>
      </c>
      <c r="O462" s="99"/>
      <c r="P462" s="99"/>
      <c r="Q462" s="99"/>
      <c r="R462" s="99"/>
    </row>
    <row r="463" spans="1:18" s="58" customFormat="1">
      <c r="A463" s="103"/>
      <c r="B463" s="74">
        <v>2345</v>
      </c>
      <c r="C463" s="25" t="s">
        <v>467</v>
      </c>
      <c r="D463" s="25" t="s">
        <v>30</v>
      </c>
      <c r="E463" s="25" t="s">
        <v>630</v>
      </c>
      <c r="F463" s="25" t="s">
        <v>36</v>
      </c>
      <c r="G463" s="25" t="s">
        <v>617</v>
      </c>
      <c r="H463" s="25"/>
      <c r="I463" s="25"/>
      <c r="J463" s="25" t="s">
        <v>652</v>
      </c>
      <c r="K463" s="25" t="s">
        <v>473</v>
      </c>
      <c r="L463" s="25" t="s">
        <v>474</v>
      </c>
      <c r="M463" s="25">
        <v>9.6</v>
      </c>
      <c r="N463" s="25">
        <v>14</v>
      </c>
      <c r="O463" s="100"/>
      <c r="P463" s="100"/>
      <c r="Q463" s="100"/>
      <c r="R463" s="100"/>
    </row>
    <row r="464" spans="1:18" s="58" customFormat="1">
      <c r="A464" s="101">
        <v>43199</v>
      </c>
      <c r="B464" s="74">
        <v>840</v>
      </c>
      <c r="C464" s="25"/>
      <c r="D464" s="25" t="s">
        <v>30</v>
      </c>
      <c r="E464" s="25" t="s">
        <v>634</v>
      </c>
      <c r="F464" s="25" t="s">
        <v>32</v>
      </c>
      <c r="G464" s="25" t="s">
        <v>650</v>
      </c>
      <c r="H464" s="25"/>
      <c r="I464" s="25"/>
      <c r="J464" s="25" t="s">
        <v>652</v>
      </c>
      <c r="K464" s="25" t="s">
        <v>483</v>
      </c>
      <c r="L464" s="25" t="s">
        <v>484</v>
      </c>
      <c r="M464" s="25">
        <v>9.6</v>
      </c>
      <c r="N464" s="25">
        <v>6</v>
      </c>
      <c r="O464" s="98">
        <v>5826</v>
      </c>
      <c r="P464" s="98">
        <v>5951</v>
      </c>
      <c r="Q464" s="98">
        <f>P464-O464</f>
        <v>125</v>
      </c>
      <c r="R464" s="98"/>
    </row>
    <row r="465" spans="1:18" s="58" customFormat="1">
      <c r="A465" s="102"/>
      <c r="B465" s="74">
        <v>1000</v>
      </c>
      <c r="C465" s="25"/>
      <c r="D465" s="25" t="s">
        <v>30</v>
      </c>
      <c r="E465" s="25" t="s">
        <v>634</v>
      </c>
      <c r="F465" s="25" t="s">
        <v>36</v>
      </c>
      <c r="G465" s="25" t="s">
        <v>651</v>
      </c>
      <c r="H465" s="25"/>
      <c r="I465" s="25"/>
      <c r="J465" s="25" t="s">
        <v>652</v>
      </c>
      <c r="K465" s="25" t="s">
        <v>483</v>
      </c>
      <c r="L465" s="25" t="s">
        <v>484</v>
      </c>
      <c r="M465" s="25">
        <v>9.6</v>
      </c>
      <c r="N465" s="25">
        <v>2</v>
      </c>
      <c r="O465" s="99"/>
      <c r="P465" s="99"/>
      <c r="Q465" s="99"/>
      <c r="R465" s="99"/>
    </row>
    <row r="466" spans="1:18" s="58" customFormat="1">
      <c r="A466" s="102"/>
      <c r="B466" s="74">
        <v>1030</v>
      </c>
      <c r="C466" s="25"/>
      <c r="D466" s="25" t="s">
        <v>36</v>
      </c>
      <c r="E466" s="25" t="s">
        <v>651</v>
      </c>
      <c r="F466" s="25" t="s">
        <v>30</v>
      </c>
      <c r="G466" s="25" t="s">
        <v>634</v>
      </c>
      <c r="H466" s="25"/>
      <c r="I466" s="25"/>
      <c r="J466" s="25" t="s">
        <v>652</v>
      </c>
      <c r="K466" s="25" t="s">
        <v>483</v>
      </c>
      <c r="L466" s="25" t="s">
        <v>484</v>
      </c>
      <c r="M466" s="25">
        <v>9.6</v>
      </c>
      <c r="N466" s="25">
        <v>2</v>
      </c>
      <c r="O466" s="99"/>
      <c r="P466" s="99"/>
      <c r="Q466" s="99"/>
      <c r="R466" s="99"/>
    </row>
    <row r="467" spans="1:18" s="58" customFormat="1">
      <c r="A467" s="102"/>
      <c r="B467" s="74">
        <v>1337</v>
      </c>
      <c r="C467" s="25" t="s">
        <v>460</v>
      </c>
      <c r="D467" s="25" t="s">
        <v>454</v>
      </c>
      <c r="E467" s="25" t="s">
        <v>618</v>
      </c>
      <c r="F467" s="25" t="s">
        <v>36</v>
      </c>
      <c r="G467" s="25" t="s">
        <v>617</v>
      </c>
      <c r="H467" s="25"/>
      <c r="I467" s="25"/>
      <c r="J467" s="25" t="s">
        <v>652</v>
      </c>
      <c r="K467" s="25" t="s">
        <v>483</v>
      </c>
      <c r="L467" s="25" t="s">
        <v>484</v>
      </c>
      <c r="M467" s="25">
        <v>9.6</v>
      </c>
      <c r="N467" s="25">
        <v>14</v>
      </c>
      <c r="O467" s="99"/>
      <c r="P467" s="99"/>
      <c r="Q467" s="99"/>
      <c r="R467" s="99"/>
    </row>
    <row r="468" spans="1:18" s="58" customFormat="1">
      <c r="A468" s="102"/>
      <c r="B468" s="74">
        <v>1507</v>
      </c>
      <c r="C468" s="25" t="s">
        <v>460</v>
      </c>
      <c r="D468" s="25" t="s">
        <v>454</v>
      </c>
      <c r="E468" s="25" t="s">
        <v>618</v>
      </c>
      <c r="F468" s="25" t="s">
        <v>36</v>
      </c>
      <c r="G468" s="25" t="s">
        <v>617</v>
      </c>
      <c r="H468" s="25"/>
      <c r="I468" s="25"/>
      <c r="J468" s="25" t="s">
        <v>652</v>
      </c>
      <c r="K468" s="25" t="s">
        <v>483</v>
      </c>
      <c r="L468" s="25" t="s">
        <v>484</v>
      </c>
      <c r="M468" s="25">
        <v>9.6</v>
      </c>
      <c r="N468" s="25">
        <v>14</v>
      </c>
      <c r="O468" s="99"/>
      <c r="P468" s="99"/>
      <c r="Q468" s="99"/>
      <c r="R468" s="99"/>
    </row>
    <row r="469" spans="1:18" s="58" customFormat="1">
      <c r="A469" s="102"/>
      <c r="B469" s="74">
        <v>1633</v>
      </c>
      <c r="C469" s="25" t="s">
        <v>460</v>
      </c>
      <c r="D469" s="25" t="s">
        <v>454</v>
      </c>
      <c r="E469" s="25" t="s">
        <v>618</v>
      </c>
      <c r="F469" s="25" t="s">
        <v>36</v>
      </c>
      <c r="G469" s="25" t="s">
        <v>617</v>
      </c>
      <c r="H469" s="25"/>
      <c r="I469" s="25"/>
      <c r="J469" s="25" t="s">
        <v>652</v>
      </c>
      <c r="K469" s="25" t="s">
        <v>483</v>
      </c>
      <c r="L469" s="25" t="s">
        <v>484</v>
      </c>
      <c r="M469" s="25">
        <v>9.6</v>
      </c>
      <c r="N469" s="25">
        <v>14</v>
      </c>
      <c r="O469" s="99"/>
      <c r="P469" s="99"/>
      <c r="Q469" s="99"/>
      <c r="R469" s="99"/>
    </row>
    <row r="470" spans="1:18" s="58" customFormat="1">
      <c r="A470" s="102"/>
      <c r="B470" s="74">
        <v>1920</v>
      </c>
      <c r="C470" s="25" t="s">
        <v>460</v>
      </c>
      <c r="D470" s="25" t="s">
        <v>454</v>
      </c>
      <c r="E470" s="25" t="s">
        <v>618</v>
      </c>
      <c r="F470" s="25" t="s">
        <v>36</v>
      </c>
      <c r="G470" s="25" t="s">
        <v>617</v>
      </c>
      <c r="H470" s="25"/>
      <c r="I470" s="25"/>
      <c r="J470" s="25" t="s">
        <v>652</v>
      </c>
      <c r="K470" s="25" t="s">
        <v>483</v>
      </c>
      <c r="L470" s="25" t="s">
        <v>484</v>
      </c>
      <c r="M470" s="25">
        <v>9.6</v>
      </c>
      <c r="N470" s="25">
        <v>14</v>
      </c>
      <c r="O470" s="99"/>
      <c r="P470" s="99"/>
      <c r="Q470" s="99"/>
      <c r="R470" s="99"/>
    </row>
    <row r="471" spans="1:18" s="58" customFormat="1">
      <c r="A471" s="102"/>
      <c r="B471" s="74">
        <v>2105</v>
      </c>
      <c r="C471" s="25" t="s">
        <v>460</v>
      </c>
      <c r="D471" s="25" t="s">
        <v>454</v>
      </c>
      <c r="E471" s="25" t="s">
        <v>618</v>
      </c>
      <c r="F471" s="25" t="s">
        <v>36</v>
      </c>
      <c r="G471" s="25" t="s">
        <v>617</v>
      </c>
      <c r="H471" s="25"/>
      <c r="I471" s="25"/>
      <c r="J471" s="25" t="s">
        <v>652</v>
      </c>
      <c r="K471" s="25" t="s">
        <v>483</v>
      </c>
      <c r="L471" s="25" t="s">
        <v>484</v>
      </c>
      <c r="M471" s="25">
        <v>9.6</v>
      </c>
      <c r="N471" s="25">
        <v>14</v>
      </c>
      <c r="O471" s="99"/>
      <c r="P471" s="99"/>
      <c r="Q471" s="99"/>
      <c r="R471" s="99"/>
    </row>
    <row r="472" spans="1:18" s="58" customFormat="1">
      <c r="A472" s="103"/>
      <c r="B472" s="74">
        <v>2248</v>
      </c>
      <c r="C472" s="25" t="s">
        <v>460</v>
      </c>
      <c r="D472" s="25" t="s">
        <v>454</v>
      </c>
      <c r="E472" s="25" t="s">
        <v>618</v>
      </c>
      <c r="F472" s="25" t="s">
        <v>36</v>
      </c>
      <c r="G472" s="25" t="s">
        <v>617</v>
      </c>
      <c r="H472" s="25"/>
      <c r="I472" s="25"/>
      <c r="J472" s="25" t="s">
        <v>652</v>
      </c>
      <c r="K472" s="25" t="s">
        <v>483</v>
      </c>
      <c r="L472" s="25" t="s">
        <v>484</v>
      </c>
      <c r="M472" s="25">
        <v>9.6</v>
      </c>
      <c r="N472" s="25">
        <v>14</v>
      </c>
      <c r="O472" s="100"/>
      <c r="P472" s="100"/>
      <c r="Q472" s="100"/>
      <c r="R472" s="100"/>
    </row>
    <row r="473" spans="1:18" s="58" customFormat="1">
      <c r="A473" s="101">
        <v>43200</v>
      </c>
      <c r="B473" s="76">
        <v>840</v>
      </c>
      <c r="C473" s="25"/>
      <c r="D473" s="25" t="s">
        <v>539</v>
      </c>
      <c r="E473" s="25" t="s">
        <v>634</v>
      </c>
      <c r="F473" s="25" t="s">
        <v>541</v>
      </c>
      <c r="G473" s="25" t="s">
        <v>650</v>
      </c>
      <c r="H473" s="25"/>
      <c r="I473" s="25"/>
      <c r="J473" s="25" t="s">
        <v>652</v>
      </c>
      <c r="K473" s="25" t="s">
        <v>39</v>
      </c>
      <c r="L473" s="25" t="s">
        <v>622</v>
      </c>
      <c r="M473" s="25">
        <v>9.6</v>
      </c>
      <c r="N473" s="25">
        <v>12</v>
      </c>
      <c r="O473" s="98">
        <v>8226</v>
      </c>
      <c r="P473" s="98">
        <v>8335</v>
      </c>
      <c r="Q473" s="98">
        <f>P473-O473</f>
        <v>109</v>
      </c>
      <c r="R473" s="98"/>
    </row>
    <row r="474" spans="1:18" s="58" customFormat="1">
      <c r="A474" s="102"/>
      <c r="B474" s="76">
        <v>1452</v>
      </c>
      <c r="C474" s="25" t="s">
        <v>460</v>
      </c>
      <c r="D474" s="25" t="s">
        <v>454</v>
      </c>
      <c r="E474" s="25" t="s">
        <v>618</v>
      </c>
      <c r="F474" s="25" t="s">
        <v>548</v>
      </c>
      <c r="G474" s="25" t="s">
        <v>617</v>
      </c>
      <c r="H474" s="25"/>
      <c r="I474" s="25"/>
      <c r="J474" s="25" t="s">
        <v>652</v>
      </c>
      <c r="K474" s="25" t="s">
        <v>39</v>
      </c>
      <c r="L474" s="25" t="s">
        <v>622</v>
      </c>
      <c r="M474" s="25">
        <v>9.6</v>
      </c>
      <c r="N474" s="25">
        <v>14</v>
      </c>
      <c r="O474" s="99"/>
      <c r="P474" s="99"/>
      <c r="Q474" s="99"/>
      <c r="R474" s="99"/>
    </row>
    <row r="475" spans="1:18" s="58" customFormat="1">
      <c r="A475" s="102"/>
      <c r="B475" s="76">
        <v>1643</v>
      </c>
      <c r="C475" s="25" t="s">
        <v>460</v>
      </c>
      <c r="D475" s="25" t="s">
        <v>454</v>
      </c>
      <c r="E475" s="25" t="s">
        <v>618</v>
      </c>
      <c r="F475" s="25" t="s">
        <v>548</v>
      </c>
      <c r="G475" s="25" t="s">
        <v>617</v>
      </c>
      <c r="H475" s="25"/>
      <c r="I475" s="25"/>
      <c r="J475" s="25" t="s">
        <v>652</v>
      </c>
      <c r="K475" s="25" t="s">
        <v>39</v>
      </c>
      <c r="L475" s="25" t="s">
        <v>622</v>
      </c>
      <c r="M475" s="25">
        <v>9.6</v>
      </c>
      <c r="N475" s="25">
        <v>14</v>
      </c>
      <c r="O475" s="99"/>
      <c r="P475" s="99"/>
      <c r="Q475" s="99"/>
      <c r="R475" s="99"/>
    </row>
    <row r="476" spans="1:18" s="58" customFormat="1">
      <c r="A476" s="102"/>
      <c r="B476" s="76">
        <v>1742</v>
      </c>
      <c r="C476" s="25" t="s">
        <v>467</v>
      </c>
      <c r="D476" s="25" t="s">
        <v>539</v>
      </c>
      <c r="E476" s="25" t="s">
        <v>630</v>
      </c>
      <c r="F476" s="25" t="s">
        <v>548</v>
      </c>
      <c r="G476" s="25" t="s">
        <v>617</v>
      </c>
      <c r="H476" s="25"/>
      <c r="I476" s="25"/>
      <c r="J476" s="25" t="s">
        <v>652</v>
      </c>
      <c r="K476" s="25" t="s">
        <v>39</v>
      </c>
      <c r="L476" s="25" t="s">
        <v>622</v>
      </c>
      <c r="M476" s="25">
        <v>9.6</v>
      </c>
      <c r="N476" s="25">
        <v>13</v>
      </c>
      <c r="O476" s="99"/>
      <c r="P476" s="99"/>
      <c r="Q476" s="99"/>
      <c r="R476" s="99"/>
    </row>
    <row r="477" spans="1:18" s="58" customFormat="1">
      <c r="A477" s="102"/>
      <c r="B477" s="76">
        <v>2010</v>
      </c>
      <c r="C477" s="25" t="s">
        <v>461</v>
      </c>
      <c r="D477" s="98" t="s">
        <v>454</v>
      </c>
      <c r="E477" s="25" t="s">
        <v>620</v>
      </c>
      <c r="F477" s="98" t="s">
        <v>548</v>
      </c>
      <c r="G477" s="98" t="s">
        <v>617</v>
      </c>
      <c r="H477" s="107"/>
      <c r="I477" s="108"/>
      <c r="J477" s="98" t="s">
        <v>652</v>
      </c>
      <c r="K477" s="98" t="s">
        <v>39</v>
      </c>
      <c r="L477" s="98" t="s">
        <v>622</v>
      </c>
      <c r="M477" s="98">
        <v>9.6</v>
      </c>
      <c r="N477" s="25">
        <v>1</v>
      </c>
      <c r="O477" s="99"/>
      <c r="P477" s="99"/>
      <c r="Q477" s="99"/>
      <c r="R477" s="99"/>
    </row>
    <row r="478" spans="1:18" s="58" customFormat="1">
      <c r="A478" s="102"/>
      <c r="B478" s="76">
        <v>2035</v>
      </c>
      <c r="C478" s="25" t="s">
        <v>460</v>
      </c>
      <c r="D478" s="100"/>
      <c r="E478" s="25" t="s">
        <v>618</v>
      </c>
      <c r="F478" s="100"/>
      <c r="G478" s="100"/>
      <c r="H478" s="111"/>
      <c r="I478" s="112"/>
      <c r="J478" s="100"/>
      <c r="K478" s="100"/>
      <c r="L478" s="100"/>
      <c r="M478" s="100"/>
      <c r="N478" s="25">
        <v>13</v>
      </c>
      <c r="O478" s="99"/>
      <c r="P478" s="99"/>
      <c r="Q478" s="99"/>
      <c r="R478" s="99"/>
    </row>
    <row r="479" spans="1:18" s="58" customFormat="1">
      <c r="A479" s="102"/>
      <c r="B479" s="76">
        <v>2150</v>
      </c>
      <c r="C479" s="25" t="s">
        <v>460</v>
      </c>
      <c r="D479" s="25" t="s">
        <v>454</v>
      </c>
      <c r="E479" s="25" t="s">
        <v>618</v>
      </c>
      <c r="F479" s="25" t="s">
        <v>548</v>
      </c>
      <c r="G479" s="25" t="s">
        <v>617</v>
      </c>
      <c r="H479" s="25"/>
      <c r="I479" s="25"/>
      <c r="J479" s="25" t="s">
        <v>652</v>
      </c>
      <c r="K479" s="25" t="s">
        <v>39</v>
      </c>
      <c r="L479" s="25" t="s">
        <v>622</v>
      </c>
      <c r="M479" s="25">
        <v>9.6</v>
      </c>
      <c r="N479" s="25">
        <v>14</v>
      </c>
      <c r="O479" s="99"/>
      <c r="P479" s="99"/>
      <c r="Q479" s="99"/>
      <c r="R479" s="99"/>
    </row>
    <row r="480" spans="1:18" s="58" customFormat="1">
      <c r="A480" s="103"/>
      <c r="B480" s="76">
        <v>2330</v>
      </c>
      <c r="C480" s="25" t="s">
        <v>460</v>
      </c>
      <c r="D480" s="25" t="s">
        <v>454</v>
      </c>
      <c r="E480" s="25" t="s">
        <v>618</v>
      </c>
      <c r="F480" s="25" t="s">
        <v>548</v>
      </c>
      <c r="G480" s="25" t="s">
        <v>617</v>
      </c>
      <c r="H480" s="25"/>
      <c r="I480" s="25"/>
      <c r="J480" s="25" t="s">
        <v>652</v>
      </c>
      <c r="K480" s="25" t="s">
        <v>39</v>
      </c>
      <c r="L480" s="25" t="s">
        <v>622</v>
      </c>
      <c r="M480" s="25">
        <v>9.6</v>
      </c>
      <c r="N480" s="25">
        <v>14</v>
      </c>
      <c r="O480" s="100"/>
      <c r="P480" s="100"/>
      <c r="Q480" s="100"/>
      <c r="R480" s="100"/>
    </row>
    <row r="481" spans="1:18" s="58" customFormat="1">
      <c r="A481" s="101">
        <v>43200</v>
      </c>
      <c r="B481" s="76">
        <v>910</v>
      </c>
      <c r="C481" s="25"/>
      <c r="D481" s="25" t="s">
        <v>548</v>
      </c>
      <c r="E481" s="25" t="s">
        <v>617</v>
      </c>
      <c r="F481" s="25" t="s">
        <v>454</v>
      </c>
      <c r="G481" s="25" t="s">
        <v>618</v>
      </c>
      <c r="H481" s="25"/>
      <c r="I481" s="25"/>
      <c r="J481" s="25" t="s">
        <v>652</v>
      </c>
      <c r="K481" s="25" t="s">
        <v>457</v>
      </c>
      <c r="L481" s="25" t="s">
        <v>458</v>
      </c>
      <c r="M481" s="25">
        <v>9.6</v>
      </c>
      <c r="N481" s="25" t="s">
        <v>468</v>
      </c>
      <c r="O481" s="98">
        <v>8166</v>
      </c>
      <c r="P481" s="98">
        <v>8317</v>
      </c>
      <c r="Q481" s="98">
        <f>P481-O481</f>
        <v>151</v>
      </c>
      <c r="R481" s="98"/>
    </row>
    <row r="482" spans="1:18" s="58" customFormat="1">
      <c r="A482" s="102"/>
      <c r="B482" s="76">
        <v>1028</v>
      </c>
      <c r="C482" s="25" t="s">
        <v>460</v>
      </c>
      <c r="D482" s="25" t="s">
        <v>454</v>
      </c>
      <c r="E482" s="25" t="s">
        <v>618</v>
      </c>
      <c r="F482" s="25" t="s">
        <v>548</v>
      </c>
      <c r="G482" s="25" t="s">
        <v>617</v>
      </c>
      <c r="H482" s="25"/>
      <c r="I482" s="25"/>
      <c r="J482" s="25" t="s">
        <v>652</v>
      </c>
      <c r="K482" s="25" t="s">
        <v>457</v>
      </c>
      <c r="L482" s="25" t="s">
        <v>458</v>
      </c>
      <c r="M482" s="25">
        <v>9.6</v>
      </c>
      <c r="N482" s="25">
        <v>13</v>
      </c>
      <c r="O482" s="99"/>
      <c r="P482" s="99"/>
      <c r="Q482" s="99"/>
      <c r="R482" s="99"/>
    </row>
    <row r="483" spans="1:18" s="58" customFormat="1">
      <c r="A483" s="102"/>
      <c r="B483" s="76">
        <v>1200</v>
      </c>
      <c r="C483" s="25" t="s">
        <v>460</v>
      </c>
      <c r="D483" s="25" t="s">
        <v>454</v>
      </c>
      <c r="E483" s="25" t="s">
        <v>618</v>
      </c>
      <c r="F483" s="25" t="s">
        <v>548</v>
      </c>
      <c r="G483" s="25" t="s">
        <v>617</v>
      </c>
      <c r="H483" s="25"/>
      <c r="I483" s="25"/>
      <c r="J483" s="25" t="s">
        <v>652</v>
      </c>
      <c r="K483" s="25" t="s">
        <v>457</v>
      </c>
      <c r="L483" s="25" t="s">
        <v>458</v>
      </c>
      <c r="M483" s="25">
        <v>9.6</v>
      </c>
      <c r="N483" s="25">
        <v>14</v>
      </c>
      <c r="O483" s="99"/>
      <c r="P483" s="99"/>
      <c r="Q483" s="99"/>
      <c r="R483" s="99"/>
    </row>
    <row r="484" spans="1:18" s="58" customFormat="1">
      <c r="A484" s="102"/>
      <c r="B484" s="76">
        <v>1358</v>
      </c>
      <c r="C484" s="25" t="s">
        <v>460</v>
      </c>
      <c r="D484" s="25" t="s">
        <v>454</v>
      </c>
      <c r="E484" s="25" t="s">
        <v>618</v>
      </c>
      <c r="F484" s="25" t="s">
        <v>548</v>
      </c>
      <c r="G484" s="25" t="s">
        <v>617</v>
      </c>
      <c r="H484" s="25"/>
      <c r="I484" s="25"/>
      <c r="J484" s="25" t="s">
        <v>652</v>
      </c>
      <c r="K484" s="25" t="s">
        <v>457</v>
      </c>
      <c r="L484" s="25" t="s">
        <v>458</v>
      </c>
      <c r="M484" s="25">
        <v>9.6</v>
      </c>
      <c r="N484" s="25">
        <v>14</v>
      </c>
      <c r="O484" s="99"/>
      <c r="P484" s="99"/>
      <c r="Q484" s="99"/>
      <c r="R484" s="99"/>
    </row>
    <row r="485" spans="1:18" s="58" customFormat="1">
      <c r="A485" s="102"/>
      <c r="B485" s="76">
        <v>1520</v>
      </c>
      <c r="C485" s="25"/>
      <c r="D485" s="25" t="s">
        <v>539</v>
      </c>
      <c r="E485" s="25" t="s">
        <v>715</v>
      </c>
      <c r="F485" s="25" t="s">
        <v>454</v>
      </c>
      <c r="G485" s="25" t="s">
        <v>618</v>
      </c>
      <c r="H485" s="25"/>
      <c r="I485" s="25"/>
      <c r="J485" s="25" t="s">
        <v>652</v>
      </c>
      <c r="K485" s="25" t="s">
        <v>457</v>
      </c>
      <c r="L485" s="25" t="s">
        <v>458</v>
      </c>
      <c r="M485" s="25">
        <v>9.6</v>
      </c>
      <c r="N485" s="25" t="s">
        <v>468</v>
      </c>
      <c r="O485" s="99"/>
      <c r="P485" s="99"/>
      <c r="Q485" s="99"/>
      <c r="R485" s="99"/>
    </row>
    <row r="486" spans="1:18" s="58" customFormat="1">
      <c r="A486" s="102"/>
      <c r="B486" s="76">
        <v>1608</v>
      </c>
      <c r="C486" s="25" t="s">
        <v>460</v>
      </c>
      <c r="D486" s="25" t="s">
        <v>454</v>
      </c>
      <c r="E486" s="25" t="s">
        <v>618</v>
      </c>
      <c r="F486" s="25" t="s">
        <v>548</v>
      </c>
      <c r="G486" s="25" t="s">
        <v>617</v>
      </c>
      <c r="H486" s="25"/>
      <c r="I486" s="25"/>
      <c r="J486" s="25" t="s">
        <v>652</v>
      </c>
      <c r="K486" s="25" t="s">
        <v>457</v>
      </c>
      <c r="L486" s="25" t="s">
        <v>458</v>
      </c>
      <c r="M486" s="25">
        <v>9.6</v>
      </c>
      <c r="N486" s="25">
        <v>14</v>
      </c>
      <c r="O486" s="99"/>
      <c r="P486" s="99"/>
      <c r="Q486" s="99"/>
      <c r="R486" s="99"/>
    </row>
    <row r="487" spans="1:18" s="58" customFormat="1">
      <c r="A487" s="102"/>
      <c r="B487" s="76">
        <v>1752</v>
      </c>
      <c r="C487" s="25" t="s">
        <v>460</v>
      </c>
      <c r="D487" s="25" t="s">
        <v>454</v>
      </c>
      <c r="E487" s="25" t="s">
        <v>618</v>
      </c>
      <c r="F487" s="25" t="s">
        <v>548</v>
      </c>
      <c r="G487" s="25" t="s">
        <v>617</v>
      </c>
      <c r="H487" s="25"/>
      <c r="I487" s="25"/>
      <c r="J487" s="25" t="s">
        <v>652</v>
      </c>
      <c r="K487" s="25" t="s">
        <v>457</v>
      </c>
      <c r="L487" s="25" t="s">
        <v>458</v>
      </c>
      <c r="M487" s="25">
        <v>9.6</v>
      </c>
      <c r="N487" s="25">
        <v>10</v>
      </c>
      <c r="O487" s="99"/>
      <c r="P487" s="99"/>
      <c r="Q487" s="99"/>
      <c r="R487" s="99"/>
    </row>
    <row r="488" spans="1:18" s="58" customFormat="1">
      <c r="A488" s="102"/>
      <c r="B488" s="76">
        <v>2113</v>
      </c>
      <c r="C488" s="25" t="s">
        <v>460</v>
      </c>
      <c r="D488" s="25" t="s">
        <v>454</v>
      </c>
      <c r="E488" s="25" t="s">
        <v>618</v>
      </c>
      <c r="F488" s="25" t="s">
        <v>548</v>
      </c>
      <c r="G488" s="25" t="s">
        <v>617</v>
      </c>
      <c r="H488" s="25"/>
      <c r="I488" s="25"/>
      <c r="J488" s="25" t="s">
        <v>652</v>
      </c>
      <c r="K488" s="25" t="s">
        <v>457</v>
      </c>
      <c r="L488" s="25" t="s">
        <v>458</v>
      </c>
      <c r="M488" s="25">
        <v>9.6</v>
      </c>
      <c r="N488" s="25">
        <v>14</v>
      </c>
      <c r="O488" s="99"/>
      <c r="P488" s="99"/>
      <c r="Q488" s="99"/>
      <c r="R488" s="99"/>
    </row>
    <row r="489" spans="1:18" s="58" customFormat="1">
      <c r="A489" s="103"/>
      <c r="B489" s="76">
        <v>2235</v>
      </c>
      <c r="C489" s="25" t="s">
        <v>460</v>
      </c>
      <c r="D489" s="25" t="s">
        <v>454</v>
      </c>
      <c r="E489" s="25" t="s">
        <v>618</v>
      </c>
      <c r="F489" s="25" t="s">
        <v>548</v>
      </c>
      <c r="G489" s="25" t="s">
        <v>617</v>
      </c>
      <c r="H489" s="25"/>
      <c r="I489" s="25"/>
      <c r="J489" s="25" t="s">
        <v>652</v>
      </c>
      <c r="K489" s="25" t="s">
        <v>457</v>
      </c>
      <c r="L489" s="25" t="s">
        <v>458</v>
      </c>
      <c r="M489" s="25">
        <v>9.6</v>
      </c>
      <c r="N489" s="25">
        <v>14</v>
      </c>
      <c r="O489" s="100"/>
      <c r="P489" s="100"/>
      <c r="Q489" s="100"/>
      <c r="R489" s="100"/>
    </row>
    <row r="490" spans="1:18" s="58" customFormat="1">
      <c r="A490" s="101">
        <v>43200</v>
      </c>
      <c r="B490" s="104">
        <v>820</v>
      </c>
      <c r="C490" s="98"/>
      <c r="D490" s="98" t="s">
        <v>539</v>
      </c>
      <c r="E490" s="98" t="s">
        <v>634</v>
      </c>
      <c r="F490" s="98" t="s">
        <v>548</v>
      </c>
      <c r="G490" s="25" t="s">
        <v>657</v>
      </c>
      <c r="H490" s="25"/>
      <c r="I490" s="25"/>
      <c r="J490" s="98" t="s">
        <v>652</v>
      </c>
      <c r="K490" s="98" t="s">
        <v>465</v>
      </c>
      <c r="L490" s="98" t="s">
        <v>544</v>
      </c>
      <c r="M490" s="98">
        <v>9.6</v>
      </c>
      <c r="N490" s="98">
        <v>14</v>
      </c>
      <c r="O490" s="98">
        <v>5979</v>
      </c>
      <c r="P490" s="98">
        <v>6023</v>
      </c>
      <c r="Q490" s="98">
        <f>P490-O490</f>
        <v>44</v>
      </c>
      <c r="R490" s="98"/>
    </row>
    <row r="491" spans="1:18" s="58" customFormat="1">
      <c r="A491" s="102"/>
      <c r="B491" s="105"/>
      <c r="C491" s="99"/>
      <c r="D491" s="99"/>
      <c r="E491" s="99"/>
      <c r="F491" s="99"/>
      <c r="G491" s="25" t="s">
        <v>627</v>
      </c>
      <c r="H491" s="25"/>
      <c r="I491" s="25"/>
      <c r="J491" s="99"/>
      <c r="K491" s="99"/>
      <c r="L491" s="99"/>
      <c r="M491" s="99"/>
      <c r="N491" s="99"/>
      <c r="O491" s="99"/>
      <c r="P491" s="99"/>
      <c r="Q491" s="99"/>
      <c r="R491" s="99"/>
    </row>
    <row r="492" spans="1:18" s="58" customFormat="1">
      <c r="A492" s="102"/>
      <c r="B492" s="105"/>
      <c r="C492" s="99"/>
      <c r="D492" s="99"/>
      <c r="E492" s="99"/>
      <c r="F492" s="99"/>
      <c r="G492" s="25" t="s">
        <v>628</v>
      </c>
      <c r="H492" s="25"/>
      <c r="I492" s="25"/>
      <c r="J492" s="99"/>
      <c r="K492" s="99"/>
      <c r="L492" s="99"/>
      <c r="M492" s="99"/>
      <c r="N492" s="99"/>
      <c r="O492" s="99"/>
      <c r="P492" s="99"/>
      <c r="Q492" s="99"/>
      <c r="R492" s="99"/>
    </row>
    <row r="493" spans="1:18" s="58" customFormat="1">
      <c r="A493" s="102"/>
      <c r="B493" s="106"/>
      <c r="C493" s="100"/>
      <c r="D493" s="100"/>
      <c r="E493" s="100"/>
      <c r="F493" s="100"/>
      <c r="G493" s="25" t="s">
        <v>629</v>
      </c>
      <c r="H493" s="25"/>
      <c r="I493" s="25"/>
      <c r="J493" s="100"/>
      <c r="K493" s="100"/>
      <c r="L493" s="100"/>
      <c r="M493" s="100"/>
      <c r="N493" s="100"/>
      <c r="O493" s="99"/>
      <c r="P493" s="99"/>
      <c r="Q493" s="99"/>
      <c r="R493" s="99"/>
    </row>
    <row r="494" spans="1:18" s="58" customFormat="1">
      <c r="A494" s="102"/>
      <c r="B494" s="76">
        <v>1146</v>
      </c>
      <c r="C494" s="25" t="s">
        <v>467</v>
      </c>
      <c r="D494" s="25" t="s">
        <v>539</v>
      </c>
      <c r="E494" s="25" t="s">
        <v>630</v>
      </c>
      <c r="F494" s="25" t="s">
        <v>548</v>
      </c>
      <c r="G494" s="25" t="s">
        <v>617</v>
      </c>
      <c r="H494" s="25"/>
      <c r="I494" s="25"/>
      <c r="J494" s="25" t="s">
        <v>652</v>
      </c>
      <c r="K494" s="25" t="s">
        <v>465</v>
      </c>
      <c r="L494" s="25" t="s">
        <v>544</v>
      </c>
      <c r="M494" s="25">
        <v>9.6</v>
      </c>
      <c r="N494" s="25">
        <v>14</v>
      </c>
      <c r="O494" s="99"/>
      <c r="P494" s="99"/>
      <c r="Q494" s="99"/>
      <c r="R494" s="99"/>
    </row>
    <row r="495" spans="1:18" s="58" customFormat="1">
      <c r="A495" s="102"/>
      <c r="B495" s="76">
        <v>1422</v>
      </c>
      <c r="C495" s="25" t="s">
        <v>467</v>
      </c>
      <c r="D495" s="25" t="s">
        <v>539</v>
      </c>
      <c r="E495" s="25" t="s">
        <v>630</v>
      </c>
      <c r="F495" s="25" t="s">
        <v>548</v>
      </c>
      <c r="G495" s="25" t="s">
        <v>617</v>
      </c>
      <c r="H495" s="25"/>
      <c r="I495" s="25"/>
      <c r="J495" s="25" t="s">
        <v>652</v>
      </c>
      <c r="K495" s="25" t="s">
        <v>465</v>
      </c>
      <c r="L495" s="25" t="s">
        <v>544</v>
      </c>
      <c r="M495" s="25">
        <v>9.6</v>
      </c>
      <c r="N495" s="25">
        <v>12</v>
      </c>
      <c r="O495" s="99"/>
      <c r="P495" s="99"/>
      <c r="Q495" s="99"/>
      <c r="R495" s="99"/>
    </row>
    <row r="496" spans="1:18" s="58" customFormat="1">
      <c r="A496" s="102"/>
      <c r="B496" s="76">
        <v>1518</v>
      </c>
      <c r="C496" s="25" t="s">
        <v>467</v>
      </c>
      <c r="D496" s="25" t="s">
        <v>539</v>
      </c>
      <c r="E496" s="25" t="s">
        <v>630</v>
      </c>
      <c r="F496" s="25" t="s">
        <v>548</v>
      </c>
      <c r="G496" s="25" t="s">
        <v>617</v>
      </c>
      <c r="H496" s="25"/>
      <c r="I496" s="25"/>
      <c r="J496" s="25" t="s">
        <v>652</v>
      </c>
      <c r="K496" s="25" t="s">
        <v>465</v>
      </c>
      <c r="L496" s="25" t="s">
        <v>544</v>
      </c>
      <c r="M496" s="25">
        <v>9.6</v>
      </c>
      <c r="N496" s="25">
        <v>14</v>
      </c>
      <c r="O496" s="99"/>
      <c r="P496" s="99"/>
      <c r="Q496" s="99"/>
      <c r="R496" s="99"/>
    </row>
    <row r="497" spans="1:18" s="58" customFormat="1">
      <c r="A497" s="102"/>
      <c r="B497" s="76">
        <v>1610</v>
      </c>
      <c r="C497" s="25" t="s">
        <v>467</v>
      </c>
      <c r="D497" s="25" t="s">
        <v>539</v>
      </c>
      <c r="E497" s="25" t="s">
        <v>630</v>
      </c>
      <c r="F497" s="25" t="s">
        <v>548</v>
      </c>
      <c r="G497" s="25" t="s">
        <v>617</v>
      </c>
      <c r="H497" s="25"/>
      <c r="I497" s="25"/>
      <c r="J497" s="25" t="s">
        <v>652</v>
      </c>
      <c r="K497" s="25" t="s">
        <v>465</v>
      </c>
      <c r="L497" s="25" t="s">
        <v>544</v>
      </c>
      <c r="M497" s="25">
        <v>9.6</v>
      </c>
      <c r="N497" s="25">
        <v>14</v>
      </c>
      <c r="O497" s="99"/>
      <c r="P497" s="99"/>
      <c r="Q497" s="99"/>
      <c r="R497" s="99"/>
    </row>
    <row r="498" spans="1:18" s="58" customFormat="1">
      <c r="A498" s="102"/>
      <c r="B498" s="76">
        <v>1712</v>
      </c>
      <c r="C498" s="25" t="s">
        <v>460</v>
      </c>
      <c r="D498" s="25" t="s">
        <v>454</v>
      </c>
      <c r="E498" s="25" t="s">
        <v>618</v>
      </c>
      <c r="F498" s="25" t="s">
        <v>548</v>
      </c>
      <c r="G498" s="25" t="s">
        <v>617</v>
      </c>
      <c r="H498" s="25"/>
      <c r="I498" s="25"/>
      <c r="J498" s="25" t="s">
        <v>652</v>
      </c>
      <c r="K498" s="25" t="s">
        <v>465</v>
      </c>
      <c r="L498" s="25" t="s">
        <v>544</v>
      </c>
      <c r="M498" s="25">
        <v>9.6</v>
      </c>
      <c r="N498" s="25">
        <v>14</v>
      </c>
      <c r="O498" s="99"/>
      <c r="P498" s="99"/>
      <c r="Q498" s="99"/>
      <c r="R498" s="99"/>
    </row>
    <row r="499" spans="1:18" s="58" customFormat="1">
      <c r="A499" s="102"/>
      <c r="B499" s="76">
        <v>2105</v>
      </c>
      <c r="C499" s="25" t="s">
        <v>467</v>
      </c>
      <c r="D499" s="25" t="s">
        <v>539</v>
      </c>
      <c r="E499" s="25" t="s">
        <v>630</v>
      </c>
      <c r="F499" s="25" t="s">
        <v>548</v>
      </c>
      <c r="G499" s="25" t="s">
        <v>617</v>
      </c>
      <c r="H499" s="25"/>
      <c r="I499" s="25"/>
      <c r="J499" s="25" t="s">
        <v>652</v>
      </c>
      <c r="K499" s="25" t="s">
        <v>465</v>
      </c>
      <c r="L499" s="25" t="s">
        <v>544</v>
      </c>
      <c r="M499" s="25">
        <v>9.6</v>
      </c>
      <c r="N499" s="25">
        <v>13</v>
      </c>
      <c r="O499" s="99"/>
      <c r="P499" s="99"/>
      <c r="Q499" s="99"/>
      <c r="R499" s="99"/>
    </row>
    <row r="500" spans="1:18" s="58" customFormat="1">
      <c r="A500" s="102"/>
      <c r="B500" s="76">
        <v>2245</v>
      </c>
      <c r="C500" s="25"/>
      <c r="D500" s="98" t="s">
        <v>539</v>
      </c>
      <c r="E500" s="25" t="s">
        <v>630</v>
      </c>
      <c r="F500" s="98" t="s">
        <v>548</v>
      </c>
      <c r="G500" s="98" t="s">
        <v>617</v>
      </c>
      <c r="H500" s="107"/>
      <c r="I500" s="108"/>
      <c r="J500" s="98" t="s">
        <v>652</v>
      </c>
      <c r="K500" s="98" t="s">
        <v>465</v>
      </c>
      <c r="L500" s="98" t="s">
        <v>544</v>
      </c>
      <c r="M500" s="98">
        <v>9.6</v>
      </c>
      <c r="N500" s="25">
        <v>8</v>
      </c>
      <c r="O500" s="99"/>
      <c r="P500" s="99"/>
      <c r="Q500" s="99"/>
      <c r="R500" s="99"/>
    </row>
    <row r="501" spans="1:18" s="58" customFormat="1">
      <c r="A501" s="102"/>
      <c r="B501" s="76">
        <v>2300</v>
      </c>
      <c r="C501" s="25"/>
      <c r="D501" s="100"/>
      <c r="E501" s="25" t="s">
        <v>641</v>
      </c>
      <c r="F501" s="100"/>
      <c r="G501" s="100"/>
      <c r="H501" s="111"/>
      <c r="I501" s="112"/>
      <c r="J501" s="100"/>
      <c r="K501" s="100"/>
      <c r="L501" s="100"/>
      <c r="M501" s="100"/>
      <c r="N501" s="25">
        <v>3</v>
      </c>
      <c r="O501" s="99"/>
      <c r="P501" s="99"/>
      <c r="Q501" s="99"/>
      <c r="R501" s="99"/>
    </row>
    <row r="502" spans="1:18" s="58" customFormat="1">
      <c r="A502" s="103"/>
      <c r="B502" s="76">
        <v>2356</v>
      </c>
      <c r="C502" s="25" t="s">
        <v>467</v>
      </c>
      <c r="D502" s="25" t="s">
        <v>539</v>
      </c>
      <c r="E502" s="25" t="s">
        <v>630</v>
      </c>
      <c r="F502" s="25" t="s">
        <v>548</v>
      </c>
      <c r="G502" s="25" t="s">
        <v>617</v>
      </c>
      <c r="H502" s="25"/>
      <c r="I502" s="25"/>
      <c r="J502" s="25" t="s">
        <v>652</v>
      </c>
      <c r="K502" s="25" t="s">
        <v>465</v>
      </c>
      <c r="L502" s="25" t="s">
        <v>544</v>
      </c>
      <c r="M502" s="25">
        <v>9.6</v>
      </c>
      <c r="N502" s="25">
        <v>7</v>
      </c>
      <c r="O502" s="100"/>
      <c r="P502" s="100"/>
      <c r="Q502" s="100"/>
      <c r="R502" s="100"/>
    </row>
    <row r="503" spans="1:18" s="58" customFormat="1">
      <c r="A503" s="101">
        <v>43200</v>
      </c>
      <c r="B503" s="76">
        <v>805</v>
      </c>
      <c r="C503" s="25"/>
      <c r="D503" s="25" t="s">
        <v>548</v>
      </c>
      <c r="E503" s="25" t="s">
        <v>617</v>
      </c>
      <c r="F503" s="25" t="s">
        <v>539</v>
      </c>
      <c r="G503" s="25" t="s">
        <v>630</v>
      </c>
      <c r="H503" s="25"/>
      <c r="I503" s="25"/>
      <c r="J503" s="25" t="s">
        <v>652</v>
      </c>
      <c r="K503" s="25" t="s">
        <v>473</v>
      </c>
      <c r="L503" s="25" t="s">
        <v>544</v>
      </c>
      <c r="M503" s="25">
        <v>9.6</v>
      </c>
      <c r="N503" s="25">
        <v>14</v>
      </c>
      <c r="O503" s="98">
        <v>7303</v>
      </c>
      <c r="P503" s="98">
        <v>7327</v>
      </c>
      <c r="Q503" s="98">
        <f>P503-O503</f>
        <v>24</v>
      </c>
      <c r="R503" s="98"/>
    </row>
    <row r="504" spans="1:18" s="58" customFormat="1">
      <c r="A504" s="102"/>
      <c r="B504" s="76">
        <v>1056</v>
      </c>
      <c r="C504" s="25" t="s">
        <v>467</v>
      </c>
      <c r="D504" s="25" t="s">
        <v>539</v>
      </c>
      <c r="E504" s="25" t="s">
        <v>630</v>
      </c>
      <c r="F504" s="25" t="s">
        <v>548</v>
      </c>
      <c r="G504" s="25" t="s">
        <v>617</v>
      </c>
      <c r="H504" s="25"/>
      <c r="I504" s="25"/>
      <c r="J504" s="25" t="s">
        <v>652</v>
      </c>
      <c r="K504" s="25" t="s">
        <v>473</v>
      </c>
      <c r="L504" s="25" t="s">
        <v>544</v>
      </c>
      <c r="M504" s="25">
        <v>9.6</v>
      </c>
      <c r="N504" s="25">
        <v>13</v>
      </c>
      <c r="O504" s="99"/>
      <c r="P504" s="99"/>
      <c r="Q504" s="99"/>
      <c r="R504" s="99"/>
    </row>
    <row r="505" spans="1:18" s="58" customFormat="1">
      <c r="A505" s="102"/>
      <c r="B505" s="76">
        <v>1208</v>
      </c>
      <c r="C505" s="25" t="s">
        <v>467</v>
      </c>
      <c r="D505" s="25" t="s">
        <v>539</v>
      </c>
      <c r="E505" s="25" t="s">
        <v>630</v>
      </c>
      <c r="F505" s="25" t="s">
        <v>548</v>
      </c>
      <c r="G505" s="25" t="s">
        <v>617</v>
      </c>
      <c r="H505" s="25"/>
      <c r="I505" s="25"/>
      <c r="J505" s="25" t="s">
        <v>652</v>
      </c>
      <c r="K505" s="25" t="s">
        <v>473</v>
      </c>
      <c r="L505" s="25" t="s">
        <v>544</v>
      </c>
      <c r="M505" s="25">
        <v>9.6</v>
      </c>
      <c r="N505" s="25">
        <v>12</v>
      </c>
      <c r="O505" s="99"/>
      <c r="P505" s="99"/>
      <c r="Q505" s="99"/>
      <c r="R505" s="99"/>
    </row>
    <row r="506" spans="1:18" s="58" customFormat="1">
      <c r="A506" s="102"/>
      <c r="B506" s="76">
        <v>1410</v>
      </c>
      <c r="C506" s="25"/>
      <c r="D506" s="25" t="s">
        <v>539</v>
      </c>
      <c r="E506" s="25" t="s">
        <v>634</v>
      </c>
      <c r="F506" s="25" t="s">
        <v>548</v>
      </c>
      <c r="G506" s="25" t="s">
        <v>651</v>
      </c>
      <c r="H506" s="25"/>
      <c r="I506" s="25"/>
      <c r="J506" s="25" t="s">
        <v>652</v>
      </c>
      <c r="K506" s="25" t="s">
        <v>473</v>
      </c>
      <c r="L506" s="25" t="s">
        <v>544</v>
      </c>
      <c r="M506" s="25">
        <v>9.6</v>
      </c>
      <c r="N506" s="25">
        <v>1</v>
      </c>
      <c r="O506" s="99"/>
      <c r="P506" s="99"/>
      <c r="Q506" s="99"/>
      <c r="R506" s="99"/>
    </row>
    <row r="507" spans="1:18" s="58" customFormat="1">
      <c r="A507" s="102"/>
      <c r="B507" s="76">
        <v>1448</v>
      </c>
      <c r="C507" s="25"/>
      <c r="D507" s="25" t="s">
        <v>548</v>
      </c>
      <c r="E507" s="25" t="s">
        <v>651</v>
      </c>
      <c r="F507" s="25" t="s">
        <v>541</v>
      </c>
      <c r="G507" s="25" t="s">
        <v>650</v>
      </c>
      <c r="H507" s="25"/>
      <c r="I507" s="25"/>
      <c r="J507" s="25" t="s">
        <v>652</v>
      </c>
      <c r="K507" s="25" t="s">
        <v>473</v>
      </c>
      <c r="L507" s="25" t="s">
        <v>544</v>
      </c>
      <c r="M507" s="25">
        <v>9.6</v>
      </c>
      <c r="N507" s="25">
        <v>13</v>
      </c>
      <c r="O507" s="99"/>
      <c r="P507" s="99"/>
      <c r="Q507" s="99"/>
      <c r="R507" s="99"/>
    </row>
    <row r="508" spans="1:18" s="58" customFormat="1">
      <c r="A508" s="102"/>
      <c r="B508" s="76">
        <v>1555</v>
      </c>
      <c r="C508" s="25"/>
      <c r="D508" s="25" t="s">
        <v>541</v>
      </c>
      <c r="E508" s="25" t="s">
        <v>650</v>
      </c>
      <c r="F508" s="25" t="s">
        <v>539</v>
      </c>
      <c r="G508" s="25" t="s">
        <v>634</v>
      </c>
      <c r="H508" s="25"/>
      <c r="I508" s="25"/>
      <c r="J508" s="25" t="s">
        <v>652</v>
      </c>
      <c r="K508" s="25" t="s">
        <v>473</v>
      </c>
      <c r="L508" s="25" t="s">
        <v>544</v>
      </c>
      <c r="M508" s="25">
        <v>9.6</v>
      </c>
      <c r="N508" s="25">
        <v>11</v>
      </c>
      <c r="O508" s="99"/>
      <c r="P508" s="99"/>
      <c r="Q508" s="99"/>
      <c r="R508" s="99"/>
    </row>
    <row r="509" spans="1:18" s="58" customFormat="1">
      <c r="A509" s="102"/>
      <c r="B509" s="76">
        <v>1710</v>
      </c>
      <c r="C509" s="25" t="s">
        <v>467</v>
      </c>
      <c r="D509" s="25" t="s">
        <v>539</v>
      </c>
      <c r="E509" s="25" t="s">
        <v>634</v>
      </c>
      <c r="F509" s="25" t="s">
        <v>548</v>
      </c>
      <c r="G509" s="25" t="s">
        <v>617</v>
      </c>
      <c r="H509" s="25"/>
      <c r="I509" s="25"/>
      <c r="J509" s="25" t="s">
        <v>652</v>
      </c>
      <c r="K509" s="25" t="s">
        <v>473</v>
      </c>
      <c r="L509" s="25" t="s">
        <v>544</v>
      </c>
      <c r="M509" s="25">
        <v>9.6</v>
      </c>
      <c r="N509" s="25">
        <v>12</v>
      </c>
      <c r="O509" s="99"/>
      <c r="P509" s="99"/>
      <c r="Q509" s="99"/>
      <c r="R509" s="99"/>
    </row>
    <row r="510" spans="1:18" s="58" customFormat="1">
      <c r="A510" s="102"/>
      <c r="B510" s="76">
        <v>2020</v>
      </c>
      <c r="C510" s="25" t="s">
        <v>467</v>
      </c>
      <c r="D510" s="25" t="s">
        <v>539</v>
      </c>
      <c r="E510" s="25" t="s">
        <v>634</v>
      </c>
      <c r="F510" s="25" t="s">
        <v>548</v>
      </c>
      <c r="G510" s="25" t="s">
        <v>617</v>
      </c>
      <c r="H510" s="25"/>
      <c r="I510" s="25"/>
      <c r="J510" s="25" t="s">
        <v>652</v>
      </c>
      <c r="K510" s="25" t="s">
        <v>473</v>
      </c>
      <c r="L510" s="25" t="s">
        <v>544</v>
      </c>
      <c r="M510" s="25">
        <v>9.6</v>
      </c>
      <c r="N510" s="25">
        <v>14</v>
      </c>
      <c r="O510" s="99"/>
      <c r="P510" s="99"/>
      <c r="Q510" s="99"/>
      <c r="R510" s="99"/>
    </row>
    <row r="511" spans="1:18" s="58" customFormat="1">
      <c r="A511" s="102"/>
      <c r="B511" s="76">
        <v>2205</v>
      </c>
      <c r="C511" s="25" t="s">
        <v>467</v>
      </c>
      <c r="D511" s="25" t="s">
        <v>539</v>
      </c>
      <c r="E511" s="25" t="s">
        <v>634</v>
      </c>
      <c r="F511" s="25" t="s">
        <v>548</v>
      </c>
      <c r="G511" s="25" t="s">
        <v>617</v>
      </c>
      <c r="H511" s="25"/>
      <c r="I511" s="25"/>
      <c r="J511" s="25" t="s">
        <v>652</v>
      </c>
      <c r="K511" s="25" t="s">
        <v>473</v>
      </c>
      <c r="L511" s="25" t="s">
        <v>544</v>
      </c>
      <c r="M511" s="25">
        <v>9.6</v>
      </c>
      <c r="N511" s="25">
        <v>14</v>
      </c>
      <c r="O511" s="99"/>
      <c r="P511" s="99"/>
      <c r="Q511" s="99"/>
      <c r="R511" s="99"/>
    </row>
    <row r="512" spans="1:18" s="58" customFormat="1">
      <c r="A512" s="103"/>
      <c r="B512" s="76">
        <v>2340</v>
      </c>
      <c r="C512" s="25" t="s">
        <v>467</v>
      </c>
      <c r="D512" s="25" t="s">
        <v>539</v>
      </c>
      <c r="E512" s="25" t="s">
        <v>634</v>
      </c>
      <c r="F512" s="25" t="s">
        <v>548</v>
      </c>
      <c r="G512" s="25" t="s">
        <v>617</v>
      </c>
      <c r="H512" s="25"/>
      <c r="I512" s="25"/>
      <c r="J512" s="25" t="s">
        <v>652</v>
      </c>
      <c r="K512" s="25" t="s">
        <v>473</v>
      </c>
      <c r="L512" s="25" t="s">
        <v>544</v>
      </c>
      <c r="M512" s="25">
        <v>9.6</v>
      </c>
      <c r="N512" s="25">
        <v>9</v>
      </c>
      <c r="O512" s="100"/>
      <c r="P512" s="100"/>
      <c r="Q512" s="100"/>
      <c r="R512" s="100"/>
    </row>
    <row r="513" spans="1:18" s="58" customFormat="1">
      <c r="A513" s="101">
        <v>43200</v>
      </c>
      <c r="B513" s="104">
        <v>820</v>
      </c>
      <c r="C513" s="98"/>
      <c r="D513" s="98" t="s">
        <v>539</v>
      </c>
      <c r="E513" s="98" t="s">
        <v>634</v>
      </c>
      <c r="F513" s="98" t="s">
        <v>541</v>
      </c>
      <c r="G513" s="25" t="s">
        <v>635</v>
      </c>
      <c r="H513" s="25"/>
      <c r="I513" s="25"/>
      <c r="J513" s="98" t="s">
        <v>652</v>
      </c>
      <c r="K513" s="98" t="s">
        <v>483</v>
      </c>
      <c r="L513" s="98" t="s">
        <v>484</v>
      </c>
      <c r="M513" s="98">
        <v>9.6</v>
      </c>
      <c r="N513" s="25">
        <v>2</v>
      </c>
      <c r="O513" s="98">
        <v>5951</v>
      </c>
      <c r="P513" s="98">
        <v>6004</v>
      </c>
      <c r="Q513" s="98">
        <f>P513-O513</f>
        <v>53</v>
      </c>
      <c r="R513" s="98"/>
    </row>
    <row r="514" spans="1:18" s="58" customFormat="1">
      <c r="A514" s="102"/>
      <c r="B514" s="105"/>
      <c r="C514" s="99"/>
      <c r="D514" s="99"/>
      <c r="E514" s="99"/>
      <c r="F514" s="99"/>
      <c r="G514" s="25" t="s">
        <v>636</v>
      </c>
      <c r="H514" s="25"/>
      <c r="I514" s="25"/>
      <c r="J514" s="99"/>
      <c r="K514" s="99"/>
      <c r="L514" s="99"/>
      <c r="M514" s="99">
        <v>9.6</v>
      </c>
      <c r="N514" s="25">
        <v>2</v>
      </c>
      <c r="O514" s="99"/>
      <c r="P514" s="99"/>
      <c r="Q514" s="99"/>
      <c r="R514" s="99"/>
    </row>
    <row r="515" spans="1:18" s="58" customFormat="1">
      <c r="A515" s="102"/>
      <c r="B515" s="106"/>
      <c r="C515" s="100"/>
      <c r="D515" s="100"/>
      <c r="E515" s="100"/>
      <c r="F515" s="100"/>
      <c r="G515" s="25" t="s">
        <v>637</v>
      </c>
      <c r="H515" s="25"/>
      <c r="I515" s="25"/>
      <c r="J515" s="100"/>
      <c r="K515" s="100"/>
      <c r="L515" s="100"/>
      <c r="M515" s="100">
        <v>9.6</v>
      </c>
      <c r="N515" s="25">
        <v>2</v>
      </c>
      <c r="O515" s="99"/>
      <c r="P515" s="99"/>
      <c r="Q515" s="99"/>
      <c r="R515" s="99"/>
    </row>
    <row r="516" spans="1:18" s="58" customFormat="1">
      <c r="A516" s="102"/>
      <c r="B516" s="76">
        <v>925</v>
      </c>
      <c r="C516" s="25" t="s">
        <v>663</v>
      </c>
      <c r="D516" s="25" t="s">
        <v>541</v>
      </c>
      <c r="E516" s="25" t="s">
        <v>637</v>
      </c>
      <c r="F516" s="25" t="s">
        <v>548</v>
      </c>
      <c r="G516" s="25" t="s">
        <v>617</v>
      </c>
      <c r="H516" s="25"/>
      <c r="I516" s="25"/>
      <c r="J516" s="25" t="s">
        <v>652</v>
      </c>
      <c r="K516" s="25" t="s">
        <v>483</v>
      </c>
      <c r="L516" s="25" t="s">
        <v>484</v>
      </c>
      <c r="M516" s="25">
        <v>9.6</v>
      </c>
      <c r="N516" s="25">
        <v>8</v>
      </c>
      <c r="O516" s="99"/>
      <c r="P516" s="99"/>
      <c r="Q516" s="99"/>
      <c r="R516" s="99"/>
    </row>
    <row r="517" spans="1:18" s="58" customFormat="1">
      <c r="A517" s="102"/>
      <c r="B517" s="76">
        <v>1105</v>
      </c>
      <c r="C517" s="25" t="s">
        <v>663</v>
      </c>
      <c r="D517" s="25" t="s">
        <v>541</v>
      </c>
      <c r="E517" s="25" t="s">
        <v>637</v>
      </c>
      <c r="F517" s="25" t="s">
        <v>548</v>
      </c>
      <c r="G517" s="25" t="s">
        <v>617</v>
      </c>
      <c r="H517" s="25"/>
      <c r="I517" s="25"/>
      <c r="J517" s="25" t="s">
        <v>652</v>
      </c>
      <c r="K517" s="25" t="s">
        <v>483</v>
      </c>
      <c r="L517" s="25" t="s">
        <v>484</v>
      </c>
      <c r="M517" s="25">
        <v>9.6</v>
      </c>
      <c r="N517" s="25">
        <v>8</v>
      </c>
      <c r="O517" s="99"/>
      <c r="P517" s="99"/>
      <c r="Q517" s="99"/>
      <c r="R517" s="99"/>
    </row>
    <row r="518" spans="1:18" s="58" customFormat="1">
      <c r="A518" s="102"/>
      <c r="B518" s="76">
        <v>1200</v>
      </c>
      <c r="C518" s="25" t="s">
        <v>663</v>
      </c>
      <c r="D518" s="25" t="s">
        <v>541</v>
      </c>
      <c r="E518" s="25" t="s">
        <v>637</v>
      </c>
      <c r="F518" s="25" t="s">
        <v>548</v>
      </c>
      <c r="G518" s="25" t="s">
        <v>617</v>
      </c>
      <c r="H518" s="25"/>
      <c r="I518" s="25"/>
      <c r="J518" s="25" t="s">
        <v>652</v>
      </c>
      <c r="K518" s="25" t="s">
        <v>483</v>
      </c>
      <c r="L518" s="25" t="s">
        <v>484</v>
      </c>
      <c r="M518" s="25">
        <v>9.6</v>
      </c>
      <c r="N518" s="25">
        <v>4</v>
      </c>
      <c r="O518" s="99"/>
      <c r="P518" s="99"/>
      <c r="Q518" s="99"/>
      <c r="R518" s="99"/>
    </row>
    <row r="519" spans="1:18" s="58" customFormat="1">
      <c r="A519" s="102"/>
      <c r="B519" s="76">
        <v>1505</v>
      </c>
      <c r="C519" s="25" t="s">
        <v>663</v>
      </c>
      <c r="D519" s="25" t="s">
        <v>541</v>
      </c>
      <c r="E519" s="25" t="s">
        <v>637</v>
      </c>
      <c r="F519" s="25" t="s">
        <v>548</v>
      </c>
      <c r="G519" s="25" t="s">
        <v>617</v>
      </c>
      <c r="H519" s="25"/>
      <c r="I519" s="25"/>
      <c r="J519" s="25" t="s">
        <v>652</v>
      </c>
      <c r="K519" s="25" t="s">
        <v>483</v>
      </c>
      <c r="L519" s="25" t="s">
        <v>484</v>
      </c>
      <c r="M519" s="25">
        <v>9.6</v>
      </c>
      <c r="N519" s="25">
        <v>6</v>
      </c>
      <c r="O519" s="99"/>
      <c r="P519" s="99"/>
      <c r="Q519" s="99"/>
      <c r="R519" s="99"/>
    </row>
    <row r="520" spans="1:18" s="58" customFormat="1">
      <c r="A520" s="102"/>
      <c r="B520" s="76">
        <v>1605</v>
      </c>
      <c r="C520" s="25" t="s">
        <v>663</v>
      </c>
      <c r="D520" s="25" t="s">
        <v>541</v>
      </c>
      <c r="E520" s="25" t="s">
        <v>637</v>
      </c>
      <c r="F520" s="25" t="s">
        <v>548</v>
      </c>
      <c r="G520" s="25" t="s">
        <v>617</v>
      </c>
      <c r="H520" s="25"/>
      <c r="I520" s="25"/>
      <c r="J520" s="25" t="s">
        <v>652</v>
      </c>
      <c r="K520" s="25" t="s">
        <v>483</v>
      </c>
      <c r="L520" s="25" t="s">
        <v>484</v>
      </c>
      <c r="M520" s="25">
        <v>9.6</v>
      </c>
      <c r="N520" s="25">
        <v>4</v>
      </c>
      <c r="O520" s="99"/>
      <c r="P520" s="99"/>
      <c r="Q520" s="99"/>
      <c r="R520" s="99"/>
    </row>
    <row r="521" spans="1:18" s="58" customFormat="1">
      <c r="A521" s="102"/>
      <c r="B521" s="76">
        <v>1640</v>
      </c>
      <c r="C521" s="98"/>
      <c r="D521" s="25" t="s">
        <v>541</v>
      </c>
      <c r="E521" s="25" t="s">
        <v>635</v>
      </c>
      <c r="F521" s="98" t="s">
        <v>539</v>
      </c>
      <c r="G521" s="98" t="s">
        <v>634</v>
      </c>
      <c r="H521" s="107"/>
      <c r="I521" s="108"/>
      <c r="J521" s="98" t="s">
        <v>652</v>
      </c>
      <c r="K521" s="98" t="s">
        <v>483</v>
      </c>
      <c r="L521" s="98" t="s">
        <v>484</v>
      </c>
      <c r="M521" s="98">
        <v>9.6</v>
      </c>
      <c r="N521" s="25">
        <v>1</v>
      </c>
      <c r="O521" s="99"/>
      <c r="P521" s="99"/>
      <c r="Q521" s="99"/>
      <c r="R521" s="99"/>
    </row>
    <row r="522" spans="1:18" s="58" customFormat="1">
      <c r="A522" s="102"/>
      <c r="B522" s="76">
        <v>1650</v>
      </c>
      <c r="C522" s="100"/>
      <c r="D522" s="25" t="s">
        <v>541</v>
      </c>
      <c r="E522" s="25" t="s">
        <v>637</v>
      </c>
      <c r="F522" s="100"/>
      <c r="G522" s="100"/>
      <c r="H522" s="111"/>
      <c r="I522" s="112"/>
      <c r="J522" s="100" t="s">
        <v>652</v>
      </c>
      <c r="K522" s="100" t="s">
        <v>483</v>
      </c>
      <c r="L522" s="100" t="s">
        <v>484</v>
      </c>
      <c r="M522" s="100">
        <v>9.6</v>
      </c>
      <c r="N522" s="25">
        <v>1</v>
      </c>
      <c r="O522" s="99"/>
      <c r="P522" s="99"/>
      <c r="Q522" s="99"/>
      <c r="R522" s="99"/>
    </row>
    <row r="523" spans="1:18" s="58" customFormat="1">
      <c r="A523" s="102"/>
      <c r="B523" s="76">
        <v>1715</v>
      </c>
      <c r="C523" s="25" t="s">
        <v>663</v>
      </c>
      <c r="D523" s="25" t="s">
        <v>541</v>
      </c>
      <c r="E523" s="25" t="s">
        <v>637</v>
      </c>
      <c r="F523" s="25" t="s">
        <v>548</v>
      </c>
      <c r="G523" s="25" t="s">
        <v>617</v>
      </c>
      <c r="H523" s="25"/>
      <c r="I523" s="25"/>
      <c r="J523" s="25" t="s">
        <v>652</v>
      </c>
      <c r="K523" s="25" t="s">
        <v>483</v>
      </c>
      <c r="L523" s="25" t="s">
        <v>484</v>
      </c>
      <c r="M523" s="25">
        <v>9.6</v>
      </c>
      <c r="N523" s="25">
        <v>5</v>
      </c>
      <c r="O523" s="99"/>
      <c r="P523" s="99"/>
      <c r="Q523" s="99"/>
      <c r="R523" s="99"/>
    </row>
    <row r="524" spans="1:18" s="58" customFormat="1">
      <c r="A524" s="102"/>
      <c r="B524" s="76">
        <v>2105</v>
      </c>
      <c r="C524" s="25" t="s">
        <v>663</v>
      </c>
      <c r="D524" s="25" t="s">
        <v>541</v>
      </c>
      <c r="E524" s="25" t="s">
        <v>637</v>
      </c>
      <c r="F524" s="25" t="s">
        <v>548</v>
      </c>
      <c r="G524" s="25" t="s">
        <v>617</v>
      </c>
      <c r="H524" s="25"/>
      <c r="I524" s="25"/>
      <c r="J524" s="25" t="s">
        <v>652</v>
      </c>
      <c r="K524" s="25" t="s">
        <v>483</v>
      </c>
      <c r="L524" s="25" t="s">
        <v>484</v>
      </c>
      <c r="M524" s="25">
        <v>9.6</v>
      </c>
      <c r="N524" s="25">
        <v>8</v>
      </c>
      <c r="O524" s="99"/>
      <c r="P524" s="99"/>
      <c r="Q524" s="99"/>
      <c r="R524" s="99"/>
    </row>
    <row r="525" spans="1:18" s="58" customFormat="1">
      <c r="A525" s="102"/>
      <c r="B525" s="76">
        <v>2200</v>
      </c>
      <c r="C525" s="25" t="s">
        <v>663</v>
      </c>
      <c r="D525" s="25" t="s">
        <v>541</v>
      </c>
      <c r="E525" s="25" t="s">
        <v>637</v>
      </c>
      <c r="F525" s="25" t="s">
        <v>548</v>
      </c>
      <c r="G525" s="25" t="s">
        <v>617</v>
      </c>
      <c r="H525" s="25"/>
      <c r="I525" s="25"/>
      <c r="J525" s="25" t="s">
        <v>652</v>
      </c>
      <c r="K525" s="25" t="s">
        <v>483</v>
      </c>
      <c r="L525" s="25" t="s">
        <v>484</v>
      </c>
      <c r="M525" s="25">
        <v>9.6</v>
      </c>
      <c r="N525" s="25">
        <v>3</v>
      </c>
      <c r="O525" s="99"/>
      <c r="P525" s="99"/>
      <c r="Q525" s="99"/>
      <c r="R525" s="99"/>
    </row>
    <row r="526" spans="1:18" s="58" customFormat="1">
      <c r="A526" s="102"/>
      <c r="B526" s="104">
        <v>2300</v>
      </c>
      <c r="C526" s="98"/>
      <c r="D526" s="98" t="s">
        <v>541</v>
      </c>
      <c r="E526" s="25" t="s">
        <v>637</v>
      </c>
      <c r="F526" s="98" t="s">
        <v>548</v>
      </c>
      <c r="G526" s="98" t="s">
        <v>617</v>
      </c>
      <c r="H526" s="107"/>
      <c r="I526" s="108"/>
      <c r="J526" s="98" t="s">
        <v>652</v>
      </c>
      <c r="K526" s="98" t="s">
        <v>483</v>
      </c>
      <c r="L526" s="98" t="s">
        <v>484</v>
      </c>
      <c r="M526" s="98">
        <v>9.6</v>
      </c>
      <c r="N526" s="98">
        <v>6</v>
      </c>
      <c r="O526" s="99"/>
      <c r="P526" s="99"/>
      <c r="Q526" s="99"/>
      <c r="R526" s="99"/>
    </row>
    <row r="527" spans="1:18" s="58" customFormat="1">
      <c r="A527" s="102"/>
      <c r="B527" s="105"/>
      <c r="C527" s="99"/>
      <c r="D527" s="99"/>
      <c r="E527" s="25" t="s">
        <v>635</v>
      </c>
      <c r="F527" s="99"/>
      <c r="G527" s="99"/>
      <c r="H527" s="109"/>
      <c r="I527" s="110"/>
      <c r="J527" s="99"/>
      <c r="K527" s="99"/>
      <c r="L527" s="99"/>
      <c r="M527" s="99"/>
      <c r="N527" s="99"/>
      <c r="O527" s="99"/>
      <c r="P527" s="99"/>
      <c r="Q527" s="99"/>
      <c r="R527" s="99"/>
    </row>
    <row r="528" spans="1:18" s="58" customFormat="1">
      <c r="A528" s="102"/>
      <c r="B528" s="106"/>
      <c r="C528" s="100"/>
      <c r="D528" s="100"/>
      <c r="E528" s="25" t="s">
        <v>636</v>
      </c>
      <c r="F528" s="100"/>
      <c r="G528" s="100"/>
      <c r="H528" s="111"/>
      <c r="I528" s="112"/>
      <c r="J528" s="100"/>
      <c r="K528" s="100"/>
      <c r="L528" s="100"/>
      <c r="M528" s="100"/>
      <c r="N528" s="100"/>
      <c r="O528" s="99"/>
      <c r="P528" s="99"/>
      <c r="Q528" s="99"/>
      <c r="R528" s="99"/>
    </row>
    <row r="529" spans="1:18" s="58" customFormat="1">
      <c r="A529" s="103"/>
      <c r="B529" s="76">
        <v>2359</v>
      </c>
      <c r="C529" s="25" t="s">
        <v>663</v>
      </c>
      <c r="D529" s="25" t="s">
        <v>541</v>
      </c>
      <c r="E529" s="25" t="s">
        <v>637</v>
      </c>
      <c r="F529" s="25" t="s">
        <v>548</v>
      </c>
      <c r="G529" s="25" t="s">
        <v>617</v>
      </c>
      <c r="H529" s="25"/>
      <c r="I529" s="25"/>
      <c r="J529" s="25" t="s">
        <v>652</v>
      </c>
      <c r="K529" s="25" t="s">
        <v>483</v>
      </c>
      <c r="L529" s="25" t="s">
        <v>484</v>
      </c>
      <c r="M529" s="25">
        <v>9.6</v>
      </c>
      <c r="N529" s="25">
        <v>7</v>
      </c>
      <c r="O529" s="100"/>
      <c r="P529" s="100"/>
      <c r="Q529" s="100"/>
      <c r="R529" s="100"/>
    </row>
    <row r="530" spans="1:18" s="58" customFormat="1">
      <c r="A530" s="101">
        <v>43201</v>
      </c>
      <c r="B530" s="104">
        <v>828</v>
      </c>
      <c r="C530" s="98"/>
      <c r="D530" s="98" t="s">
        <v>539</v>
      </c>
      <c r="E530" s="98" t="s">
        <v>634</v>
      </c>
      <c r="F530" s="98" t="s">
        <v>541</v>
      </c>
      <c r="G530" s="25" t="s">
        <v>635</v>
      </c>
      <c r="H530" s="25"/>
      <c r="I530" s="25"/>
      <c r="J530" s="98" t="s">
        <v>652</v>
      </c>
      <c r="K530" s="98" t="s">
        <v>39</v>
      </c>
      <c r="L530" s="98" t="s">
        <v>622</v>
      </c>
      <c r="M530" s="98">
        <v>9.6</v>
      </c>
      <c r="N530" s="25">
        <v>2</v>
      </c>
      <c r="O530" s="98">
        <v>8335</v>
      </c>
      <c r="P530" s="98">
        <v>8372</v>
      </c>
      <c r="Q530" s="98">
        <f>P530-O530</f>
        <v>37</v>
      </c>
      <c r="R530" s="98"/>
    </row>
    <row r="531" spans="1:18" s="58" customFormat="1">
      <c r="A531" s="102"/>
      <c r="B531" s="105"/>
      <c r="C531" s="99"/>
      <c r="D531" s="99"/>
      <c r="E531" s="99"/>
      <c r="F531" s="99"/>
      <c r="G531" s="25" t="s">
        <v>636</v>
      </c>
      <c r="H531" s="25"/>
      <c r="I531" s="25"/>
      <c r="J531" s="99"/>
      <c r="K531" s="99" t="s">
        <v>39</v>
      </c>
      <c r="L531" s="99" t="s">
        <v>622</v>
      </c>
      <c r="M531" s="99"/>
      <c r="N531" s="25">
        <v>2</v>
      </c>
      <c r="O531" s="99"/>
      <c r="P531" s="99"/>
      <c r="Q531" s="99"/>
      <c r="R531" s="99"/>
    </row>
    <row r="532" spans="1:18" s="58" customFormat="1">
      <c r="A532" s="102"/>
      <c r="B532" s="106"/>
      <c r="C532" s="100"/>
      <c r="D532" s="100"/>
      <c r="E532" s="100"/>
      <c r="F532" s="100"/>
      <c r="G532" s="25" t="s">
        <v>637</v>
      </c>
      <c r="H532" s="25"/>
      <c r="I532" s="25"/>
      <c r="J532" s="100"/>
      <c r="K532" s="100" t="s">
        <v>39</v>
      </c>
      <c r="L532" s="100" t="s">
        <v>622</v>
      </c>
      <c r="M532" s="100"/>
      <c r="N532" s="25">
        <v>2</v>
      </c>
      <c r="O532" s="99"/>
      <c r="P532" s="99"/>
      <c r="Q532" s="99"/>
      <c r="R532" s="99"/>
    </row>
    <row r="533" spans="1:18" s="58" customFormat="1">
      <c r="A533" s="102"/>
      <c r="B533" s="78">
        <v>945</v>
      </c>
      <c r="C533" s="25" t="s">
        <v>663</v>
      </c>
      <c r="D533" s="25" t="s">
        <v>541</v>
      </c>
      <c r="E533" s="25" t="s">
        <v>637</v>
      </c>
      <c r="F533" s="25" t="s">
        <v>548</v>
      </c>
      <c r="G533" s="25" t="s">
        <v>617</v>
      </c>
      <c r="H533" s="25"/>
      <c r="I533" s="25"/>
      <c r="J533" s="25" t="s">
        <v>652</v>
      </c>
      <c r="K533" s="25" t="s">
        <v>39</v>
      </c>
      <c r="L533" s="25" t="s">
        <v>622</v>
      </c>
      <c r="M533" s="25">
        <v>9.6</v>
      </c>
      <c r="N533" s="25">
        <v>4</v>
      </c>
      <c r="O533" s="99"/>
      <c r="P533" s="99"/>
      <c r="Q533" s="99"/>
      <c r="R533" s="99"/>
    </row>
    <row r="534" spans="1:18" s="58" customFormat="1">
      <c r="A534" s="102"/>
      <c r="B534" s="78">
        <v>1110</v>
      </c>
      <c r="C534" s="25" t="s">
        <v>663</v>
      </c>
      <c r="D534" s="25" t="s">
        <v>541</v>
      </c>
      <c r="E534" s="25" t="s">
        <v>637</v>
      </c>
      <c r="F534" s="25" t="s">
        <v>548</v>
      </c>
      <c r="G534" s="25" t="s">
        <v>617</v>
      </c>
      <c r="H534" s="25"/>
      <c r="I534" s="25"/>
      <c r="J534" s="25" t="s">
        <v>652</v>
      </c>
      <c r="K534" s="25" t="s">
        <v>39</v>
      </c>
      <c r="L534" s="25" t="s">
        <v>622</v>
      </c>
      <c r="M534" s="25">
        <v>9.6</v>
      </c>
      <c r="N534" s="25">
        <v>10</v>
      </c>
      <c r="O534" s="99"/>
      <c r="P534" s="99"/>
      <c r="Q534" s="99"/>
      <c r="R534" s="99"/>
    </row>
    <row r="535" spans="1:18" s="58" customFormat="1">
      <c r="A535" s="102"/>
      <c r="B535" s="78">
        <v>1205</v>
      </c>
      <c r="C535" s="25" t="s">
        <v>663</v>
      </c>
      <c r="D535" s="25" t="s">
        <v>541</v>
      </c>
      <c r="E535" s="25" t="s">
        <v>637</v>
      </c>
      <c r="F535" s="25" t="s">
        <v>548</v>
      </c>
      <c r="G535" s="25" t="s">
        <v>617</v>
      </c>
      <c r="H535" s="25"/>
      <c r="I535" s="25"/>
      <c r="J535" s="25" t="s">
        <v>652</v>
      </c>
      <c r="K535" s="25" t="s">
        <v>39</v>
      </c>
      <c r="L535" s="25" t="s">
        <v>622</v>
      </c>
      <c r="M535" s="25">
        <v>9.6</v>
      </c>
      <c r="N535" s="25">
        <v>6</v>
      </c>
      <c r="O535" s="99"/>
      <c r="P535" s="99"/>
      <c r="Q535" s="99"/>
      <c r="R535" s="99"/>
    </row>
    <row r="536" spans="1:18" s="58" customFormat="1">
      <c r="A536" s="102"/>
      <c r="B536" s="78">
        <v>1510</v>
      </c>
      <c r="C536" s="25" t="s">
        <v>663</v>
      </c>
      <c r="D536" s="25" t="s">
        <v>541</v>
      </c>
      <c r="E536" s="25" t="s">
        <v>637</v>
      </c>
      <c r="F536" s="25" t="s">
        <v>548</v>
      </c>
      <c r="G536" s="25" t="s">
        <v>617</v>
      </c>
      <c r="H536" s="25"/>
      <c r="I536" s="25"/>
      <c r="J536" s="25" t="s">
        <v>652</v>
      </c>
      <c r="K536" s="25" t="s">
        <v>39</v>
      </c>
      <c r="L536" s="25" t="s">
        <v>622</v>
      </c>
      <c r="M536" s="25">
        <v>9.6</v>
      </c>
      <c r="N536" s="25">
        <v>9</v>
      </c>
      <c r="O536" s="99"/>
      <c r="P536" s="99"/>
      <c r="Q536" s="99"/>
      <c r="R536" s="99"/>
    </row>
    <row r="537" spans="1:18" s="58" customFormat="1">
      <c r="A537" s="102"/>
      <c r="B537" s="78">
        <v>1605</v>
      </c>
      <c r="C537" s="25" t="s">
        <v>663</v>
      </c>
      <c r="D537" s="25" t="s">
        <v>541</v>
      </c>
      <c r="E537" s="25" t="s">
        <v>637</v>
      </c>
      <c r="F537" s="25" t="s">
        <v>548</v>
      </c>
      <c r="G537" s="25" t="s">
        <v>617</v>
      </c>
      <c r="H537" s="25"/>
      <c r="I537" s="25"/>
      <c r="J537" s="25" t="s">
        <v>652</v>
      </c>
      <c r="K537" s="25" t="s">
        <v>39</v>
      </c>
      <c r="L537" s="25" t="s">
        <v>622</v>
      </c>
      <c r="M537" s="25">
        <v>9.6</v>
      </c>
      <c r="N537" s="25">
        <v>8</v>
      </c>
      <c r="O537" s="99"/>
      <c r="P537" s="99"/>
      <c r="Q537" s="99"/>
      <c r="R537" s="99"/>
    </row>
    <row r="538" spans="1:18" s="58" customFormat="1">
      <c r="A538" s="102"/>
      <c r="B538" s="78">
        <v>1715</v>
      </c>
      <c r="C538" s="25" t="s">
        <v>663</v>
      </c>
      <c r="D538" s="25" t="s">
        <v>541</v>
      </c>
      <c r="E538" s="25" t="s">
        <v>637</v>
      </c>
      <c r="F538" s="25" t="s">
        <v>548</v>
      </c>
      <c r="G538" s="25" t="s">
        <v>617</v>
      </c>
      <c r="H538" s="25"/>
      <c r="I538" s="25"/>
      <c r="J538" s="25" t="s">
        <v>652</v>
      </c>
      <c r="K538" s="25" t="s">
        <v>39</v>
      </c>
      <c r="L538" s="25" t="s">
        <v>622</v>
      </c>
      <c r="M538" s="25">
        <v>9.6</v>
      </c>
      <c r="N538" s="25">
        <v>8</v>
      </c>
      <c r="O538" s="99"/>
      <c r="P538" s="99"/>
      <c r="Q538" s="99"/>
      <c r="R538" s="99"/>
    </row>
    <row r="539" spans="1:18" s="58" customFormat="1">
      <c r="A539" s="102"/>
      <c r="B539" s="78">
        <v>2120</v>
      </c>
      <c r="C539" s="25" t="s">
        <v>663</v>
      </c>
      <c r="D539" s="25" t="s">
        <v>541</v>
      </c>
      <c r="E539" s="25" t="s">
        <v>637</v>
      </c>
      <c r="F539" s="25" t="s">
        <v>548</v>
      </c>
      <c r="G539" s="25" t="s">
        <v>617</v>
      </c>
      <c r="H539" s="25"/>
      <c r="I539" s="25"/>
      <c r="J539" s="25" t="s">
        <v>652</v>
      </c>
      <c r="K539" s="25" t="s">
        <v>39</v>
      </c>
      <c r="L539" s="25" t="s">
        <v>622</v>
      </c>
      <c r="M539" s="25">
        <v>9.6</v>
      </c>
      <c r="N539" s="25">
        <v>4</v>
      </c>
      <c r="O539" s="99"/>
      <c r="P539" s="99"/>
      <c r="Q539" s="99"/>
      <c r="R539" s="99"/>
    </row>
    <row r="540" spans="1:18" s="58" customFormat="1">
      <c r="A540" s="102"/>
      <c r="B540" s="78">
        <v>2205</v>
      </c>
      <c r="C540" s="25" t="s">
        <v>663</v>
      </c>
      <c r="D540" s="25" t="s">
        <v>541</v>
      </c>
      <c r="E540" s="25" t="s">
        <v>637</v>
      </c>
      <c r="F540" s="25" t="s">
        <v>548</v>
      </c>
      <c r="G540" s="25" t="s">
        <v>617</v>
      </c>
      <c r="H540" s="25"/>
      <c r="I540" s="25"/>
      <c r="J540" s="25" t="s">
        <v>652</v>
      </c>
      <c r="K540" s="25" t="s">
        <v>39</v>
      </c>
      <c r="L540" s="25" t="s">
        <v>622</v>
      </c>
      <c r="M540" s="25">
        <v>9.6</v>
      </c>
      <c r="N540" s="25">
        <v>5</v>
      </c>
      <c r="O540" s="99"/>
      <c r="P540" s="99"/>
      <c r="Q540" s="99"/>
      <c r="R540" s="99"/>
    </row>
    <row r="541" spans="1:18" s="58" customFormat="1">
      <c r="A541" s="102"/>
      <c r="B541" s="78">
        <v>2250</v>
      </c>
      <c r="C541" s="25"/>
      <c r="D541" s="98" t="s">
        <v>541</v>
      </c>
      <c r="E541" s="25" t="s">
        <v>637</v>
      </c>
      <c r="F541" s="98" t="s">
        <v>548</v>
      </c>
      <c r="G541" s="98" t="s">
        <v>617</v>
      </c>
      <c r="H541" s="25"/>
      <c r="I541" s="25"/>
      <c r="J541" s="98" t="s">
        <v>652</v>
      </c>
      <c r="K541" s="98" t="s">
        <v>39</v>
      </c>
      <c r="L541" s="98" t="s">
        <v>622</v>
      </c>
      <c r="M541" s="98">
        <v>9.6</v>
      </c>
      <c r="N541" s="25">
        <v>5</v>
      </c>
      <c r="O541" s="99"/>
      <c r="P541" s="99"/>
      <c r="Q541" s="99"/>
      <c r="R541" s="99"/>
    </row>
    <row r="542" spans="1:18" s="58" customFormat="1">
      <c r="A542" s="102"/>
      <c r="B542" s="78">
        <v>2300</v>
      </c>
      <c r="C542" s="25"/>
      <c r="D542" s="99"/>
      <c r="E542" s="25" t="s">
        <v>636</v>
      </c>
      <c r="F542" s="99"/>
      <c r="G542" s="99" t="s">
        <v>617</v>
      </c>
      <c r="H542" s="25"/>
      <c r="I542" s="25"/>
      <c r="J542" s="99"/>
      <c r="K542" s="99" t="s">
        <v>39</v>
      </c>
      <c r="L542" s="99" t="s">
        <v>622</v>
      </c>
      <c r="M542" s="99">
        <v>9.6</v>
      </c>
      <c r="N542" s="25">
        <v>1</v>
      </c>
      <c r="O542" s="99"/>
      <c r="P542" s="99"/>
      <c r="Q542" s="99"/>
      <c r="R542" s="99"/>
    </row>
    <row r="543" spans="1:18" s="58" customFormat="1">
      <c r="A543" s="102"/>
      <c r="B543" s="78">
        <v>2305</v>
      </c>
      <c r="C543" s="25"/>
      <c r="D543" s="100"/>
      <c r="E543" s="25" t="s">
        <v>635</v>
      </c>
      <c r="F543" s="100"/>
      <c r="G543" s="100" t="s">
        <v>617</v>
      </c>
      <c r="H543" s="25"/>
      <c r="I543" s="25"/>
      <c r="J543" s="100"/>
      <c r="K543" s="100" t="s">
        <v>39</v>
      </c>
      <c r="L543" s="100" t="s">
        <v>622</v>
      </c>
      <c r="M543" s="100">
        <v>9.6</v>
      </c>
      <c r="N543" s="25">
        <v>4</v>
      </c>
      <c r="O543" s="99"/>
      <c r="P543" s="99"/>
      <c r="Q543" s="99"/>
      <c r="R543" s="99"/>
    </row>
    <row r="544" spans="1:18" s="58" customFormat="1">
      <c r="A544" s="103"/>
      <c r="B544" s="78">
        <v>22</v>
      </c>
      <c r="C544" s="25" t="s">
        <v>663</v>
      </c>
      <c r="D544" s="25" t="s">
        <v>541</v>
      </c>
      <c r="E544" s="25" t="s">
        <v>637</v>
      </c>
      <c r="F544" s="25" t="s">
        <v>548</v>
      </c>
      <c r="G544" s="25" t="s">
        <v>617</v>
      </c>
      <c r="H544" s="25"/>
      <c r="I544" s="25"/>
      <c r="J544" s="25" t="s">
        <v>652</v>
      </c>
      <c r="K544" s="25" t="s">
        <v>39</v>
      </c>
      <c r="L544" s="25" t="s">
        <v>622</v>
      </c>
      <c r="M544" s="25">
        <v>9.6</v>
      </c>
      <c r="O544" s="100"/>
      <c r="P544" s="100"/>
      <c r="Q544" s="100"/>
      <c r="R544" s="100"/>
    </row>
    <row r="545" spans="1:18" s="58" customFormat="1">
      <c r="A545" s="101">
        <v>43201</v>
      </c>
      <c r="B545" s="78">
        <v>830</v>
      </c>
      <c r="C545" s="25"/>
      <c r="D545" s="25" t="s">
        <v>539</v>
      </c>
      <c r="E545" s="25" t="s">
        <v>634</v>
      </c>
      <c r="F545" s="25" t="s">
        <v>541</v>
      </c>
      <c r="G545" s="25" t="s">
        <v>650</v>
      </c>
      <c r="H545" s="25"/>
      <c r="I545" s="25"/>
      <c r="J545" s="25" t="s">
        <v>652</v>
      </c>
      <c r="K545" s="25" t="s">
        <v>457</v>
      </c>
      <c r="L545" s="25" t="s">
        <v>458</v>
      </c>
      <c r="M545" s="25">
        <v>9.6</v>
      </c>
      <c r="N545" s="25">
        <v>6</v>
      </c>
      <c r="O545" s="98">
        <v>8317</v>
      </c>
      <c r="P545" s="98">
        <v>8408</v>
      </c>
      <c r="Q545" s="98">
        <f>P545-O545</f>
        <v>91</v>
      </c>
      <c r="R545" s="98"/>
    </row>
    <row r="546" spans="1:18" s="58" customFormat="1">
      <c r="A546" s="102"/>
      <c r="B546" s="78">
        <v>1010</v>
      </c>
      <c r="C546" s="25"/>
      <c r="D546" s="25" t="s">
        <v>539</v>
      </c>
      <c r="E546" s="25" t="s">
        <v>634</v>
      </c>
      <c r="F546" s="25" t="s">
        <v>541</v>
      </c>
      <c r="G546" s="25" t="s">
        <v>650</v>
      </c>
      <c r="H546" s="25"/>
      <c r="I546" s="25"/>
      <c r="J546" s="25" t="s">
        <v>652</v>
      </c>
      <c r="K546" s="25" t="s">
        <v>457</v>
      </c>
      <c r="L546" s="25" t="s">
        <v>458</v>
      </c>
      <c r="M546" s="25">
        <v>9.6</v>
      </c>
      <c r="N546" s="25" t="s">
        <v>738</v>
      </c>
      <c r="O546" s="99"/>
      <c r="P546" s="99"/>
      <c r="Q546" s="99"/>
      <c r="R546" s="99"/>
    </row>
    <row r="547" spans="1:18" s="58" customFormat="1">
      <c r="A547" s="102"/>
      <c r="B547" s="78">
        <v>1400</v>
      </c>
      <c r="C547" s="25"/>
      <c r="D547" s="25" t="s">
        <v>539</v>
      </c>
      <c r="E547" s="25" t="s">
        <v>634</v>
      </c>
      <c r="F547" s="25" t="s">
        <v>541</v>
      </c>
      <c r="G547" s="25" t="s">
        <v>650</v>
      </c>
      <c r="H547" s="25"/>
      <c r="I547" s="25"/>
      <c r="J547" s="25" t="s">
        <v>652</v>
      </c>
      <c r="K547" s="25" t="s">
        <v>457</v>
      </c>
      <c r="L547" s="25" t="s">
        <v>458</v>
      </c>
      <c r="M547" s="25">
        <v>9.6</v>
      </c>
      <c r="N547" s="25">
        <v>1</v>
      </c>
      <c r="O547" s="99"/>
      <c r="P547" s="99"/>
      <c r="Q547" s="99"/>
      <c r="R547" s="99"/>
    </row>
    <row r="548" spans="1:18" s="58" customFormat="1">
      <c r="A548" s="102"/>
      <c r="B548" s="78">
        <v>1450</v>
      </c>
      <c r="C548" s="25"/>
      <c r="D548" s="25" t="s">
        <v>548</v>
      </c>
      <c r="E548" s="25" t="s">
        <v>617</v>
      </c>
      <c r="F548" s="25" t="s">
        <v>539</v>
      </c>
      <c r="G548" s="25" t="s">
        <v>634</v>
      </c>
      <c r="H548" s="25"/>
      <c r="I548" s="25"/>
      <c r="J548" s="25" t="s">
        <v>652</v>
      </c>
      <c r="K548" s="25" t="s">
        <v>457</v>
      </c>
      <c r="L548" s="25" t="s">
        <v>458</v>
      </c>
      <c r="M548" s="25">
        <v>9.6</v>
      </c>
      <c r="N548" s="25">
        <v>7</v>
      </c>
      <c r="O548" s="99"/>
      <c r="P548" s="99"/>
      <c r="Q548" s="99"/>
      <c r="R548" s="99"/>
    </row>
    <row r="549" spans="1:18" s="58" customFormat="1">
      <c r="A549" s="102"/>
      <c r="B549" s="78">
        <v>1400</v>
      </c>
      <c r="C549" s="25"/>
      <c r="D549" s="25" t="s">
        <v>539</v>
      </c>
      <c r="E549" s="25" t="s">
        <v>634</v>
      </c>
      <c r="F549" s="25" t="s">
        <v>541</v>
      </c>
      <c r="G549" s="25" t="s">
        <v>650</v>
      </c>
      <c r="H549" s="25"/>
      <c r="I549" s="25"/>
      <c r="J549" s="25" t="s">
        <v>652</v>
      </c>
      <c r="K549" s="25" t="s">
        <v>457</v>
      </c>
      <c r="L549" s="25" t="s">
        <v>458</v>
      </c>
      <c r="M549" s="25">
        <v>9.6</v>
      </c>
      <c r="N549" s="25">
        <v>4</v>
      </c>
      <c r="O549" s="99"/>
      <c r="P549" s="99"/>
      <c r="Q549" s="99"/>
      <c r="R549" s="99"/>
    </row>
    <row r="550" spans="1:18" s="58" customFormat="1">
      <c r="A550" s="102"/>
      <c r="B550" s="78">
        <v>1540</v>
      </c>
      <c r="C550" s="25"/>
      <c r="D550" s="25" t="s">
        <v>541</v>
      </c>
      <c r="E550" s="25" t="s">
        <v>650</v>
      </c>
      <c r="F550" s="25" t="s">
        <v>539</v>
      </c>
      <c r="G550" s="25" t="s">
        <v>634</v>
      </c>
      <c r="H550" s="25"/>
      <c r="I550" s="25"/>
      <c r="J550" s="25" t="s">
        <v>652</v>
      </c>
      <c r="K550" s="25" t="s">
        <v>457</v>
      </c>
      <c r="L550" s="25" t="s">
        <v>458</v>
      </c>
      <c r="M550" s="25">
        <v>9.6</v>
      </c>
      <c r="N550" s="25">
        <v>6</v>
      </c>
      <c r="O550" s="99"/>
      <c r="P550" s="99"/>
      <c r="Q550" s="99"/>
      <c r="R550" s="99"/>
    </row>
    <row r="551" spans="1:18" s="58" customFormat="1">
      <c r="A551" s="102"/>
      <c r="B551" s="78">
        <v>2001</v>
      </c>
      <c r="C551" s="25" t="s">
        <v>460</v>
      </c>
      <c r="D551" s="25" t="s">
        <v>454</v>
      </c>
      <c r="E551" s="25" t="s">
        <v>618</v>
      </c>
      <c r="F551" s="25" t="s">
        <v>548</v>
      </c>
      <c r="G551" s="25" t="s">
        <v>617</v>
      </c>
      <c r="H551" s="25"/>
      <c r="I551" s="25"/>
      <c r="J551" s="25" t="s">
        <v>652</v>
      </c>
      <c r="K551" s="25" t="s">
        <v>457</v>
      </c>
      <c r="L551" s="25" t="s">
        <v>458</v>
      </c>
      <c r="M551" s="25">
        <v>9.6</v>
      </c>
      <c r="N551" s="25">
        <v>14</v>
      </c>
      <c r="O551" s="99"/>
      <c r="P551" s="99"/>
      <c r="Q551" s="99"/>
      <c r="R551" s="99"/>
    </row>
    <row r="552" spans="1:18" s="58" customFormat="1">
      <c r="A552" s="102"/>
      <c r="B552" s="78">
        <v>2125</v>
      </c>
      <c r="C552" s="25" t="s">
        <v>460</v>
      </c>
      <c r="D552" s="25" t="s">
        <v>454</v>
      </c>
      <c r="E552" s="25" t="s">
        <v>618</v>
      </c>
      <c r="F552" s="25" t="s">
        <v>548</v>
      </c>
      <c r="G552" s="25" t="s">
        <v>617</v>
      </c>
      <c r="H552" s="25"/>
      <c r="I552" s="25"/>
      <c r="J552" s="25" t="s">
        <v>652</v>
      </c>
      <c r="K552" s="25" t="s">
        <v>457</v>
      </c>
      <c r="L552" s="25" t="s">
        <v>458</v>
      </c>
      <c r="M552" s="25">
        <v>9.6</v>
      </c>
      <c r="N552" s="25">
        <v>14</v>
      </c>
      <c r="O552" s="99"/>
      <c r="P552" s="99"/>
      <c r="Q552" s="99"/>
      <c r="R552" s="99"/>
    </row>
    <row r="553" spans="1:18" s="58" customFormat="1">
      <c r="A553" s="102"/>
      <c r="B553" s="78">
        <v>2248</v>
      </c>
      <c r="C553" s="25" t="s">
        <v>460</v>
      </c>
      <c r="D553" s="25" t="s">
        <v>454</v>
      </c>
      <c r="E553" s="25" t="s">
        <v>618</v>
      </c>
      <c r="F553" s="25" t="s">
        <v>548</v>
      </c>
      <c r="G553" s="25" t="s">
        <v>617</v>
      </c>
      <c r="H553" s="25"/>
      <c r="I553" s="25"/>
      <c r="J553" s="25" t="s">
        <v>652</v>
      </c>
      <c r="K553" s="25" t="s">
        <v>457</v>
      </c>
      <c r="L553" s="25" t="s">
        <v>458</v>
      </c>
      <c r="M553" s="25">
        <v>9.6</v>
      </c>
      <c r="N553" s="25">
        <v>14</v>
      </c>
      <c r="O553" s="99"/>
      <c r="P553" s="99"/>
      <c r="Q553" s="99"/>
      <c r="R553" s="99"/>
    </row>
    <row r="554" spans="1:18" s="58" customFormat="1">
      <c r="A554" s="103"/>
      <c r="B554" s="78">
        <v>2358</v>
      </c>
      <c r="C554" s="25" t="s">
        <v>460</v>
      </c>
      <c r="D554" s="25" t="s">
        <v>454</v>
      </c>
      <c r="E554" s="25" t="s">
        <v>618</v>
      </c>
      <c r="F554" s="25" t="s">
        <v>548</v>
      </c>
      <c r="G554" s="25" t="s">
        <v>617</v>
      </c>
      <c r="H554" s="25"/>
      <c r="I554" s="25"/>
      <c r="J554" s="25" t="s">
        <v>652</v>
      </c>
      <c r="K554" s="25" t="s">
        <v>457</v>
      </c>
      <c r="L554" s="25" t="s">
        <v>458</v>
      </c>
      <c r="M554" s="25">
        <v>9.6</v>
      </c>
      <c r="N554" s="25">
        <v>13</v>
      </c>
      <c r="O554" s="100"/>
      <c r="P554" s="100"/>
      <c r="Q554" s="100"/>
      <c r="R554" s="100"/>
    </row>
    <row r="555" spans="1:18" s="58" customFormat="1">
      <c r="A555" s="101">
        <v>43201</v>
      </c>
      <c r="B555" s="78">
        <v>820</v>
      </c>
      <c r="C555" s="25"/>
      <c r="D555" s="25" t="s">
        <v>548</v>
      </c>
      <c r="E555" s="25" t="s">
        <v>617</v>
      </c>
      <c r="F555" s="25" t="s">
        <v>454</v>
      </c>
      <c r="G555" s="25" t="s">
        <v>618</v>
      </c>
      <c r="H555" s="25"/>
      <c r="I555" s="25"/>
      <c r="J555" s="25" t="s">
        <v>652</v>
      </c>
      <c r="K555" s="25" t="s">
        <v>465</v>
      </c>
      <c r="L555" s="25" t="s">
        <v>466</v>
      </c>
      <c r="M555" s="25">
        <v>9.6</v>
      </c>
      <c r="N555" s="25" t="s">
        <v>468</v>
      </c>
      <c r="O555" s="98">
        <v>6023</v>
      </c>
      <c r="P555" s="98">
        <v>6185</v>
      </c>
      <c r="Q555" s="98">
        <f>P555-O555</f>
        <v>162</v>
      </c>
      <c r="R555" s="98"/>
    </row>
    <row r="556" spans="1:18" s="58" customFormat="1">
      <c r="A556" s="102"/>
      <c r="B556" s="78">
        <v>1042</v>
      </c>
      <c r="C556" s="25" t="s">
        <v>460</v>
      </c>
      <c r="D556" s="25" t="s">
        <v>454</v>
      </c>
      <c r="E556" s="25" t="s">
        <v>618</v>
      </c>
      <c r="F556" s="25" t="s">
        <v>548</v>
      </c>
      <c r="G556" s="25" t="s">
        <v>617</v>
      </c>
      <c r="H556" s="25"/>
      <c r="I556" s="25"/>
      <c r="J556" s="25" t="s">
        <v>652</v>
      </c>
      <c r="K556" s="25" t="s">
        <v>465</v>
      </c>
      <c r="L556" s="25" t="s">
        <v>466</v>
      </c>
      <c r="M556" s="25">
        <v>9.6</v>
      </c>
      <c r="N556" s="25">
        <v>13</v>
      </c>
      <c r="O556" s="99"/>
      <c r="P556" s="99"/>
      <c r="Q556" s="99"/>
      <c r="R556" s="99"/>
    </row>
    <row r="557" spans="1:18" s="58" customFormat="1">
      <c r="A557" s="102"/>
      <c r="B557" s="78">
        <v>1203</v>
      </c>
      <c r="C557" s="25" t="s">
        <v>460</v>
      </c>
      <c r="D557" s="25" t="s">
        <v>454</v>
      </c>
      <c r="E557" s="25" t="s">
        <v>618</v>
      </c>
      <c r="F557" s="25" t="s">
        <v>548</v>
      </c>
      <c r="G557" s="25" t="s">
        <v>617</v>
      </c>
      <c r="H557" s="25"/>
      <c r="I557" s="25"/>
      <c r="J557" s="25" t="s">
        <v>652</v>
      </c>
      <c r="K557" s="25" t="s">
        <v>465</v>
      </c>
      <c r="L557" s="25" t="s">
        <v>466</v>
      </c>
      <c r="M557" s="25">
        <v>9.6</v>
      </c>
      <c r="N557" s="25">
        <v>14</v>
      </c>
      <c r="O557" s="99"/>
      <c r="P557" s="99"/>
      <c r="Q557" s="99"/>
      <c r="R557" s="99"/>
    </row>
    <row r="558" spans="1:18" s="58" customFormat="1">
      <c r="A558" s="102"/>
      <c r="B558" s="78">
        <v>1340</v>
      </c>
      <c r="C558" s="25"/>
      <c r="D558" s="25" t="s">
        <v>539</v>
      </c>
      <c r="E558" s="25" t="s">
        <v>715</v>
      </c>
      <c r="F558" s="25" t="s">
        <v>454</v>
      </c>
      <c r="G558" s="25" t="s">
        <v>618</v>
      </c>
      <c r="H558" s="25"/>
      <c r="I558" s="25"/>
      <c r="J558" s="25" t="s">
        <v>652</v>
      </c>
      <c r="K558" s="25" t="s">
        <v>465</v>
      </c>
      <c r="L558" s="25" t="s">
        <v>466</v>
      </c>
      <c r="M558" s="25">
        <v>9.6</v>
      </c>
      <c r="N558" s="25" t="s">
        <v>468</v>
      </c>
      <c r="O558" s="99"/>
      <c r="P558" s="99"/>
      <c r="Q558" s="99"/>
      <c r="R558" s="99"/>
    </row>
    <row r="559" spans="1:18" s="58" customFormat="1">
      <c r="A559" s="102"/>
      <c r="B559" s="78">
        <v>1435</v>
      </c>
      <c r="C559" s="25" t="s">
        <v>460</v>
      </c>
      <c r="D559" s="25" t="s">
        <v>454</v>
      </c>
      <c r="E559" s="25" t="s">
        <v>618</v>
      </c>
      <c r="F559" s="25" t="s">
        <v>548</v>
      </c>
      <c r="G559" s="25" t="s">
        <v>617</v>
      </c>
      <c r="H559" s="25"/>
      <c r="I559" s="25"/>
      <c r="J559" s="25" t="s">
        <v>652</v>
      </c>
      <c r="K559" s="25" t="s">
        <v>465</v>
      </c>
      <c r="L559" s="25" t="s">
        <v>466</v>
      </c>
      <c r="M559" s="25">
        <v>9.6</v>
      </c>
      <c r="N559" s="25">
        <v>14</v>
      </c>
      <c r="O559" s="99"/>
      <c r="P559" s="99"/>
      <c r="Q559" s="99"/>
      <c r="R559" s="99"/>
    </row>
    <row r="560" spans="1:18" s="58" customFormat="1">
      <c r="A560" s="102"/>
      <c r="B560" s="78">
        <v>1539</v>
      </c>
      <c r="C560" s="25" t="s">
        <v>460</v>
      </c>
      <c r="D560" s="25" t="s">
        <v>454</v>
      </c>
      <c r="E560" s="25" t="s">
        <v>618</v>
      </c>
      <c r="F560" s="25" t="s">
        <v>548</v>
      </c>
      <c r="G560" s="25" t="s">
        <v>617</v>
      </c>
      <c r="H560" s="25"/>
      <c r="I560" s="25"/>
      <c r="J560" s="25" t="s">
        <v>652</v>
      </c>
      <c r="K560" s="25" t="s">
        <v>465</v>
      </c>
      <c r="L560" s="25" t="s">
        <v>466</v>
      </c>
      <c r="M560" s="25">
        <v>9.6</v>
      </c>
      <c r="N560" s="25">
        <v>14</v>
      </c>
      <c r="O560" s="99"/>
      <c r="P560" s="99"/>
      <c r="Q560" s="99"/>
      <c r="R560" s="99"/>
    </row>
    <row r="561" spans="1:18" s="58" customFormat="1">
      <c r="A561" s="102"/>
      <c r="B561" s="104">
        <v>1658</v>
      </c>
      <c r="C561" s="25" t="s">
        <v>460</v>
      </c>
      <c r="D561" s="98" t="s">
        <v>454</v>
      </c>
      <c r="E561" s="98" t="s">
        <v>618</v>
      </c>
      <c r="F561" s="25" t="s">
        <v>548</v>
      </c>
      <c r="G561" s="25" t="s">
        <v>617</v>
      </c>
      <c r="H561" s="25"/>
      <c r="I561" s="25"/>
      <c r="J561" s="98" t="s">
        <v>652</v>
      </c>
      <c r="K561" s="98" t="s">
        <v>465</v>
      </c>
      <c r="L561" s="98" t="s">
        <v>466</v>
      </c>
      <c r="M561" s="98">
        <v>9.6</v>
      </c>
      <c r="N561" s="98">
        <v>14</v>
      </c>
      <c r="O561" s="99"/>
      <c r="P561" s="99"/>
      <c r="Q561" s="99"/>
      <c r="R561" s="99"/>
    </row>
    <row r="562" spans="1:18" s="58" customFormat="1">
      <c r="A562" s="102"/>
      <c r="B562" s="106"/>
      <c r="C562" s="25"/>
      <c r="D562" s="100"/>
      <c r="E562" s="100"/>
      <c r="F562" s="25" t="s">
        <v>539</v>
      </c>
      <c r="G562" s="25" t="s">
        <v>634</v>
      </c>
      <c r="H562" s="25"/>
      <c r="I562" s="25"/>
      <c r="J562" s="100"/>
      <c r="K562" s="100" t="s">
        <v>465</v>
      </c>
      <c r="L562" s="100" t="s">
        <v>466</v>
      </c>
      <c r="M562" s="100">
        <v>9.6</v>
      </c>
      <c r="N562" s="100"/>
      <c r="O562" s="99"/>
      <c r="P562" s="99"/>
      <c r="Q562" s="99"/>
      <c r="R562" s="99"/>
    </row>
    <row r="563" spans="1:18" s="58" customFormat="1">
      <c r="A563" s="102"/>
      <c r="B563" s="78">
        <v>2010</v>
      </c>
      <c r="C563" s="25" t="s">
        <v>461</v>
      </c>
      <c r="D563" s="98" t="s">
        <v>454</v>
      </c>
      <c r="E563" s="25" t="s">
        <v>620</v>
      </c>
      <c r="F563" s="98" t="s">
        <v>548</v>
      </c>
      <c r="G563" s="98" t="s">
        <v>617</v>
      </c>
      <c r="H563" s="25"/>
      <c r="I563" s="25"/>
      <c r="J563" s="98" t="s">
        <v>652</v>
      </c>
      <c r="K563" s="98" t="s">
        <v>465</v>
      </c>
      <c r="L563" s="98" t="s">
        <v>466</v>
      </c>
      <c r="M563" s="98">
        <v>9.6</v>
      </c>
      <c r="N563" s="25">
        <v>1</v>
      </c>
      <c r="O563" s="99"/>
      <c r="P563" s="99"/>
      <c r="Q563" s="99"/>
      <c r="R563" s="99"/>
    </row>
    <row r="564" spans="1:18" s="58" customFormat="1">
      <c r="A564" s="102"/>
      <c r="B564" s="78">
        <v>2039</v>
      </c>
      <c r="C564" s="25" t="s">
        <v>460</v>
      </c>
      <c r="D564" s="100"/>
      <c r="E564" s="25" t="s">
        <v>618</v>
      </c>
      <c r="F564" s="100"/>
      <c r="G564" s="100"/>
      <c r="H564" s="25"/>
      <c r="I564" s="25"/>
      <c r="J564" s="100"/>
      <c r="K564" s="100" t="s">
        <v>465</v>
      </c>
      <c r="L564" s="100" t="s">
        <v>466</v>
      </c>
      <c r="M564" s="100">
        <v>9.6</v>
      </c>
      <c r="N564" s="25">
        <v>13</v>
      </c>
      <c r="O564" s="99"/>
      <c r="P564" s="99"/>
      <c r="Q564" s="99"/>
      <c r="R564" s="99"/>
    </row>
    <row r="565" spans="1:18" s="58" customFormat="1">
      <c r="A565" s="102"/>
      <c r="B565" s="78">
        <v>2205</v>
      </c>
      <c r="C565" s="25" t="s">
        <v>460</v>
      </c>
      <c r="D565" s="25" t="s">
        <v>454</v>
      </c>
      <c r="E565" s="25" t="s">
        <v>618</v>
      </c>
      <c r="F565" s="25" t="s">
        <v>548</v>
      </c>
      <c r="G565" s="25" t="s">
        <v>617</v>
      </c>
      <c r="H565" s="25"/>
      <c r="I565" s="25"/>
      <c r="J565" s="25" t="s">
        <v>652</v>
      </c>
      <c r="K565" s="25" t="s">
        <v>465</v>
      </c>
      <c r="L565" s="25" t="s">
        <v>466</v>
      </c>
      <c r="M565" s="25">
        <v>9.6</v>
      </c>
      <c r="N565" s="25">
        <v>14</v>
      </c>
      <c r="O565" s="99"/>
      <c r="P565" s="99"/>
      <c r="Q565" s="99"/>
      <c r="R565" s="99"/>
    </row>
    <row r="566" spans="1:18" s="58" customFormat="1">
      <c r="A566" s="103"/>
      <c r="B566" s="78">
        <v>2325</v>
      </c>
      <c r="C566" s="25" t="s">
        <v>460</v>
      </c>
      <c r="D566" s="25" t="s">
        <v>454</v>
      </c>
      <c r="E566" s="25" t="s">
        <v>618</v>
      </c>
      <c r="F566" s="25" t="s">
        <v>548</v>
      </c>
      <c r="G566" s="25" t="s">
        <v>617</v>
      </c>
      <c r="H566" s="25"/>
      <c r="I566" s="25"/>
      <c r="J566" s="25" t="s">
        <v>652</v>
      </c>
      <c r="K566" s="25" t="s">
        <v>465</v>
      </c>
      <c r="L566" s="25" t="s">
        <v>466</v>
      </c>
      <c r="M566" s="25">
        <v>9.6</v>
      </c>
      <c r="N566" s="25">
        <v>14</v>
      </c>
      <c r="O566" s="100"/>
      <c r="P566" s="100"/>
      <c r="Q566" s="100"/>
      <c r="R566" s="100"/>
    </row>
    <row r="567" spans="1:18" s="58" customFormat="1">
      <c r="A567" s="101">
        <v>43201</v>
      </c>
      <c r="B567" s="78">
        <v>845</v>
      </c>
      <c r="C567" s="25"/>
      <c r="D567" s="25" t="s">
        <v>548</v>
      </c>
      <c r="E567" s="25" t="s">
        <v>617</v>
      </c>
      <c r="F567" s="25" t="s">
        <v>539</v>
      </c>
      <c r="G567" s="25" t="s">
        <v>630</v>
      </c>
      <c r="H567" s="25"/>
      <c r="I567" s="25"/>
      <c r="J567" s="25" t="s">
        <v>652</v>
      </c>
      <c r="K567" s="25" t="s">
        <v>473</v>
      </c>
      <c r="L567" s="25" t="s">
        <v>544</v>
      </c>
      <c r="M567" s="25">
        <v>9.6</v>
      </c>
      <c r="N567" s="25">
        <v>14</v>
      </c>
      <c r="O567" s="98">
        <v>7327</v>
      </c>
      <c r="P567" s="98">
        <v>7349</v>
      </c>
      <c r="Q567" s="98">
        <f>P567-O567</f>
        <v>22</v>
      </c>
      <c r="R567" s="98"/>
    </row>
    <row r="568" spans="1:18" s="58" customFormat="1">
      <c r="A568" s="102"/>
      <c r="B568" s="78">
        <v>1110</v>
      </c>
      <c r="C568" s="25" t="s">
        <v>467</v>
      </c>
      <c r="D568" s="25" t="s">
        <v>539</v>
      </c>
      <c r="E568" s="25" t="s">
        <v>630</v>
      </c>
      <c r="F568" s="25" t="s">
        <v>548</v>
      </c>
      <c r="G568" s="25" t="s">
        <v>617</v>
      </c>
      <c r="H568" s="25"/>
      <c r="I568" s="25"/>
      <c r="J568" s="25" t="s">
        <v>652</v>
      </c>
      <c r="K568" s="25" t="s">
        <v>473</v>
      </c>
      <c r="L568" s="25" t="s">
        <v>544</v>
      </c>
      <c r="M568" s="25">
        <v>9.6</v>
      </c>
      <c r="N568" s="25">
        <v>14</v>
      </c>
      <c r="O568" s="99"/>
      <c r="P568" s="99"/>
      <c r="Q568" s="99"/>
      <c r="R568" s="99"/>
    </row>
    <row r="569" spans="1:18" s="58" customFormat="1">
      <c r="A569" s="102"/>
      <c r="B569" s="78">
        <v>1502</v>
      </c>
      <c r="C569" s="25" t="s">
        <v>467</v>
      </c>
      <c r="D569" s="25" t="s">
        <v>539</v>
      </c>
      <c r="E569" s="25" t="s">
        <v>630</v>
      </c>
      <c r="F569" s="25" t="s">
        <v>548</v>
      </c>
      <c r="G569" s="25" t="s">
        <v>617</v>
      </c>
      <c r="H569" s="25"/>
      <c r="I569" s="25"/>
      <c r="J569" s="25" t="s">
        <v>652</v>
      </c>
      <c r="K569" s="25" t="s">
        <v>473</v>
      </c>
      <c r="L569" s="25" t="s">
        <v>544</v>
      </c>
      <c r="M569" s="25">
        <v>9.6</v>
      </c>
      <c r="N569" s="25">
        <v>13</v>
      </c>
      <c r="O569" s="99"/>
      <c r="P569" s="99"/>
      <c r="Q569" s="99"/>
      <c r="R569" s="99"/>
    </row>
    <row r="570" spans="1:18" s="58" customFormat="1">
      <c r="A570" s="102"/>
      <c r="B570" s="78">
        <v>1606</v>
      </c>
      <c r="C570" s="25" t="s">
        <v>467</v>
      </c>
      <c r="D570" s="25" t="s">
        <v>539</v>
      </c>
      <c r="E570" s="25" t="s">
        <v>630</v>
      </c>
      <c r="F570" s="25" t="s">
        <v>548</v>
      </c>
      <c r="G570" s="25" t="s">
        <v>617</v>
      </c>
      <c r="H570" s="25"/>
      <c r="I570" s="25"/>
      <c r="J570" s="25" t="s">
        <v>652</v>
      </c>
      <c r="K570" s="25" t="s">
        <v>473</v>
      </c>
      <c r="L570" s="25" t="s">
        <v>544</v>
      </c>
      <c r="M570" s="25">
        <v>9.6</v>
      </c>
      <c r="N570" s="25">
        <v>14</v>
      </c>
      <c r="O570" s="99"/>
      <c r="P570" s="99"/>
      <c r="Q570" s="99"/>
      <c r="R570" s="99"/>
    </row>
    <row r="571" spans="1:18" s="58" customFormat="1">
      <c r="A571" s="102"/>
      <c r="B571" s="78">
        <v>1722</v>
      </c>
      <c r="C571" s="25" t="s">
        <v>467</v>
      </c>
      <c r="D571" s="25" t="s">
        <v>539</v>
      </c>
      <c r="E571" s="25" t="s">
        <v>630</v>
      </c>
      <c r="F571" s="25" t="s">
        <v>548</v>
      </c>
      <c r="G571" s="25" t="s">
        <v>617</v>
      </c>
      <c r="H571" s="25"/>
      <c r="I571" s="25"/>
      <c r="J571" s="25" t="s">
        <v>652</v>
      </c>
      <c r="K571" s="25" t="s">
        <v>473</v>
      </c>
      <c r="L571" s="25" t="s">
        <v>544</v>
      </c>
      <c r="M571" s="25">
        <v>9.6</v>
      </c>
      <c r="N571" s="25">
        <v>12</v>
      </c>
      <c r="O571" s="99"/>
      <c r="P571" s="99"/>
      <c r="Q571" s="99"/>
      <c r="R571" s="99"/>
    </row>
    <row r="572" spans="1:18" s="58" customFormat="1">
      <c r="A572" s="102"/>
      <c r="B572" s="78">
        <v>1922</v>
      </c>
      <c r="C572" s="25" t="s">
        <v>467</v>
      </c>
      <c r="D572" s="25" t="s">
        <v>539</v>
      </c>
      <c r="E572" s="25" t="s">
        <v>630</v>
      </c>
      <c r="F572" s="25" t="s">
        <v>548</v>
      </c>
      <c r="G572" s="25" t="s">
        <v>617</v>
      </c>
      <c r="H572" s="25"/>
      <c r="I572" s="25"/>
      <c r="J572" s="25" t="s">
        <v>652</v>
      </c>
      <c r="K572" s="25" t="s">
        <v>473</v>
      </c>
      <c r="L572" s="25" t="s">
        <v>544</v>
      </c>
      <c r="M572" s="25">
        <v>9.6</v>
      </c>
      <c r="N572" s="25">
        <v>14</v>
      </c>
      <c r="O572" s="99"/>
      <c r="P572" s="99"/>
      <c r="Q572" s="99"/>
      <c r="R572" s="99"/>
    </row>
    <row r="573" spans="1:18" s="58" customFormat="1">
      <c r="A573" s="102"/>
      <c r="B573" s="78">
        <v>2110</v>
      </c>
      <c r="C573" s="25" t="s">
        <v>467</v>
      </c>
      <c r="D573" s="25" t="s">
        <v>539</v>
      </c>
      <c r="E573" s="25" t="s">
        <v>630</v>
      </c>
      <c r="F573" s="25" t="s">
        <v>548</v>
      </c>
      <c r="G573" s="25" t="s">
        <v>617</v>
      </c>
      <c r="H573" s="25"/>
      <c r="I573" s="25"/>
      <c r="J573" s="25" t="s">
        <v>652</v>
      </c>
      <c r="K573" s="25" t="s">
        <v>473</v>
      </c>
      <c r="L573" s="25" t="s">
        <v>544</v>
      </c>
      <c r="M573" s="25">
        <v>9.6</v>
      </c>
      <c r="N573" s="25">
        <v>13</v>
      </c>
      <c r="O573" s="99"/>
      <c r="P573" s="99"/>
      <c r="Q573" s="99"/>
      <c r="R573" s="99"/>
    </row>
    <row r="574" spans="1:18" s="58" customFormat="1">
      <c r="A574" s="102"/>
      <c r="B574" s="78">
        <v>2245</v>
      </c>
      <c r="C574" s="25"/>
      <c r="D574" s="98" t="s">
        <v>539</v>
      </c>
      <c r="E574" s="25" t="s">
        <v>630</v>
      </c>
      <c r="F574" s="98" t="s">
        <v>548</v>
      </c>
      <c r="G574" s="98" t="s">
        <v>617</v>
      </c>
      <c r="H574" s="25"/>
      <c r="I574" s="25"/>
      <c r="J574" s="98" t="s">
        <v>652</v>
      </c>
      <c r="K574" s="98" t="s">
        <v>473</v>
      </c>
      <c r="L574" s="98" t="s">
        <v>544</v>
      </c>
      <c r="M574" s="98">
        <v>9.6</v>
      </c>
      <c r="N574" s="25">
        <v>6</v>
      </c>
      <c r="O574" s="99"/>
      <c r="P574" s="99"/>
      <c r="Q574" s="99"/>
      <c r="R574" s="99"/>
    </row>
    <row r="575" spans="1:18" s="58" customFormat="1">
      <c r="A575" s="103"/>
      <c r="B575" s="78">
        <v>2300</v>
      </c>
      <c r="C575" s="25"/>
      <c r="D575" s="100"/>
      <c r="E575" s="25" t="s">
        <v>641</v>
      </c>
      <c r="F575" s="100"/>
      <c r="G575" s="100"/>
      <c r="H575" s="25"/>
      <c r="I575" s="25"/>
      <c r="J575" s="100"/>
      <c r="K575" s="100" t="s">
        <v>473</v>
      </c>
      <c r="L575" s="100" t="s">
        <v>544</v>
      </c>
      <c r="M575" s="100">
        <v>9.6</v>
      </c>
      <c r="N575" s="25">
        <v>3</v>
      </c>
      <c r="O575" s="100"/>
      <c r="P575" s="100"/>
      <c r="Q575" s="100"/>
      <c r="R575" s="100"/>
    </row>
    <row r="576" spans="1:18" s="58" customFormat="1">
      <c r="A576" s="101">
        <v>43201</v>
      </c>
      <c r="B576" s="104">
        <v>825</v>
      </c>
      <c r="C576" s="98"/>
      <c r="D576" s="98" t="s">
        <v>539</v>
      </c>
      <c r="E576" s="98" t="s">
        <v>634</v>
      </c>
      <c r="F576" s="98" t="s">
        <v>548</v>
      </c>
      <c r="G576" s="25" t="s">
        <v>657</v>
      </c>
      <c r="H576" s="25"/>
      <c r="I576" s="25"/>
      <c r="J576" s="98" t="s">
        <v>652</v>
      </c>
      <c r="K576" s="98" t="s">
        <v>483</v>
      </c>
      <c r="L576" s="98" t="s">
        <v>484</v>
      </c>
      <c r="M576" s="98">
        <v>9.6</v>
      </c>
      <c r="N576" s="98">
        <v>14</v>
      </c>
      <c r="O576" s="98">
        <v>6004</v>
      </c>
      <c r="P576" s="98">
        <v>6063</v>
      </c>
      <c r="Q576" s="98">
        <f>P576-O576</f>
        <v>59</v>
      </c>
      <c r="R576" s="98"/>
    </row>
    <row r="577" spans="1:18" s="58" customFormat="1">
      <c r="A577" s="102"/>
      <c r="B577" s="105"/>
      <c r="C577" s="99"/>
      <c r="D577" s="99"/>
      <c r="E577" s="99"/>
      <c r="F577" s="99"/>
      <c r="G577" s="25" t="s">
        <v>627</v>
      </c>
      <c r="H577" s="25"/>
      <c r="I577" s="25"/>
      <c r="J577" s="99"/>
      <c r="K577" s="99" t="s">
        <v>483</v>
      </c>
      <c r="L577" s="99" t="s">
        <v>484</v>
      </c>
      <c r="M577" s="99">
        <v>9.6</v>
      </c>
      <c r="N577" s="99"/>
      <c r="O577" s="99"/>
      <c r="P577" s="99"/>
      <c r="Q577" s="99"/>
      <c r="R577" s="99"/>
    </row>
    <row r="578" spans="1:18" s="58" customFormat="1">
      <c r="A578" s="102"/>
      <c r="B578" s="105"/>
      <c r="C578" s="99"/>
      <c r="D578" s="99"/>
      <c r="E578" s="99"/>
      <c r="F578" s="99"/>
      <c r="G578" s="25" t="s">
        <v>629</v>
      </c>
      <c r="H578" s="25"/>
      <c r="I578" s="25"/>
      <c r="J578" s="99"/>
      <c r="K578" s="99" t="s">
        <v>483</v>
      </c>
      <c r="L578" s="99" t="s">
        <v>484</v>
      </c>
      <c r="M578" s="99">
        <v>9.6</v>
      </c>
      <c r="N578" s="99"/>
      <c r="O578" s="99"/>
      <c r="P578" s="99"/>
      <c r="Q578" s="99"/>
      <c r="R578" s="99"/>
    </row>
    <row r="579" spans="1:18" s="58" customFormat="1">
      <c r="A579" s="102"/>
      <c r="B579" s="106"/>
      <c r="C579" s="100"/>
      <c r="D579" s="100"/>
      <c r="E579" s="100"/>
      <c r="F579" s="100"/>
      <c r="G579" s="25" t="s">
        <v>745</v>
      </c>
      <c r="H579" s="25"/>
      <c r="I579" s="25"/>
      <c r="J579" s="100"/>
      <c r="K579" s="100" t="s">
        <v>483</v>
      </c>
      <c r="L579" s="100" t="s">
        <v>484</v>
      </c>
      <c r="M579" s="100">
        <v>9.6</v>
      </c>
      <c r="N579" s="100"/>
      <c r="O579" s="99"/>
      <c r="P579" s="99"/>
      <c r="Q579" s="99"/>
      <c r="R579" s="99"/>
    </row>
    <row r="580" spans="1:18" s="58" customFormat="1">
      <c r="A580" s="102"/>
      <c r="B580" s="78">
        <v>1150</v>
      </c>
      <c r="C580" s="25" t="s">
        <v>467</v>
      </c>
      <c r="D580" s="25" t="s">
        <v>539</v>
      </c>
      <c r="E580" s="25" t="s">
        <v>630</v>
      </c>
      <c r="F580" s="25" t="s">
        <v>548</v>
      </c>
      <c r="G580" s="25" t="s">
        <v>617</v>
      </c>
      <c r="H580" s="25"/>
      <c r="I580" s="25"/>
      <c r="J580" s="25" t="s">
        <v>652</v>
      </c>
      <c r="K580" s="25" t="s">
        <v>483</v>
      </c>
      <c r="L580" s="25" t="s">
        <v>484</v>
      </c>
      <c r="M580" s="25">
        <v>9.6</v>
      </c>
      <c r="N580" s="25">
        <v>12</v>
      </c>
      <c r="O580" s="99"/>
      <c r="P580" s="99"/>
      <c r="Q580" s="99"/>
      <c r="R580" s="99"/>
    </row>
    <row r="581" spans="1:18" s="58" customFormat="1">
      <c r="A581" s="102"/>
      <c r="B581" s="78">
        <v>1510</v>
      </c>
      <c r="C581" s="25" t="s">
        <v>460</v>
      </c>
      <c r="D581" s="25" t="s">
        <v>454</v>
      </c>
      <c r="E581" s="25" t="s">
        <v>618</v>
      </c>
      <c r="F581" s="25" t="s">
        <v>548</v>
      </c>
      <c r="G581" s="25" t="s">
        <v>617</v>
      </c>
      <c r="H581" s="25"/>
      <c r="I581" s="25"/>
      <c r="J581" s="25" t="s">
        <v>652</v>
      </c>
      <c r="K581" s="25" t="s">
        <v>483</v>
      </c>
      <c r="L581" s="25" t="s">
        <v>484</v>
      </c>
      <c r="M581" s="25">
        <v>9.6</v>
      </c>
      <c r="N581" s="25">
        <v>14</v>
      </c>
      <c r="O581" s="99"/>
      <c r="P581" s="99"/>
      <c r="Q581" s="99"/>
      <c r="R581" s="99"/>
    </row>
    <row r="582" spans="1:18" s="58" customFormat="1">
      <c r="A582" s="102"/>
      <c r="B582" s="78">
        <v>1632</v>
      </c>
      <c r="C582" s="25" t="s">
        <v>467</v>
      </c>
      <c r="D582" s="25" t="s">
        <v>539</v>
      </c>
      <c r="E582" s="25" t="s">
        <v>630</v>
      </c>
      <c r="F582" s="25" t="s">
        <v>548</v>
      </c>
      <c r="G582" s="25" t="s">
        <v>617</v>
      </c>
      <c r="H582" s="25"/>
      <c r="I582" s="25"/>
      <c r="J582" s="25" t="s">
        <v>652</v>
      </c>
      <c r="K582" s="25" t="s">
        <v>483</v>
      </c>
      <c r="L582" s="25" t="s">
        <v>484</v>
      </c>
      <c r="M582" s="25">
        <v>9.6</v>
      </c>
      <c r="N582" s="25">
        <v>14</v>
      </c>
      <c r="O582" s="99"/>
      <c r="P582" s="99"/>
      <c r="Q582" s="99"/>
      <c r="R582" s="99"/>
    </row>
    <row r="583" spans="1:18" s="58" customFormat="1">
      <c r="A583" s="102"/>
      <c r="B583" s="78">
        <v>1728</v>
      </c>
      <c r="C583" s="25" t="s">
        <v>460</v>
      </c>
      <c r="D583" s="25" t="s">
        <v>454</v>
      </c>
      <c r="E583" s="25" t="s">
        <v>618</v>
      </c>
      <c r="F583" s="25" t="s">
        <v>548</v>
      </c>
      <c r="G583" s="25" t="s">
        <v>617</v>
      </c>
      <c r="H583" s="25"/>
      <c r="I583" s="25"/>
      <c r="J583" s="25" t="s">
        <v>652</v>
      </c>
      <c r="K583" s="25" t="s">
        <v>483</v>
      </c>
      <c r="L583" s="25" t="s">
        <v>484</v>
      </c>
      <c r="M583" s="25">
        <v>9.6</v>
      </c>
      <c r="N583" s="25">
        <v>14</v>
      </c>
      <c r="O583" s="99"/>
      <c r="P583" s="99"/>
      <c r="Q583" s="99"/>
      <c r="R583" s="99"/>
    </row>
    <row r="584" spans="1:18" s="58" customFormat="1">
      <c r="A584" s="102"/>
      <c r="B584" s="78">
        <v>2028</v>
      </c>
      <c r="C584" s="25" t="s">
        <v>467</v>
      </c>
      <c r="D584" s="25" t="s">
        <v>539</v>
      </c>
      <c r="E584" s="25" t="s">
        <v>630</v>
      </c>
      <c r="F584" s="25" t="s">
        <v>548</v>
      </c>
      <c r="G584" s="25" t="s">
        <v>617</v>
      </c>
      <c r="H584" s="25"/>
      <c r="I584" s="25"/>
      <c r="J584" s="25" t="s">
        <v>652</v>
      </c>
      <c r="K584" s="25" t="s">
        <v>483</v>
      </c>
      <c r="L584" s="25" t="s">
        <v>484</v>
      </c>
      <c r="M584" s="25">
        <v>9.6</v>
      </c>
      <c r="N584" s="25">
        <v>13</v>
      </c>
      <c r="O584" s="99"/>
      <c r="P584" s="99"/>
      <c r="Q584" s="99"/>
      <c r="R584" s="99"/>
    </row>
    <row r="585" spans="1:18" s="58" customFormat="1">
      <c r="A585" s="102"/>
      <c r="B585" s="78">
        <v>2206</v>
      </c>
      <c r="C585" s="25" t="s">
        <v>467</v>
      </c>
      <c r="D585" s="25" t="s">
        <v>539</v>
      </c>
      <c r="E585" s="25" t="s">
        <v>630</v>
      </c>
      <c r="F585" s="25" t="s">
        <v>548</v>
      </c>
      <c r="G585" s="25" t="s">
        <v>617</v>
      </c>
      <c r="H585" s="25"/>
      <c r="I585" s="25"/>
      <c r="J585" s="25" t="s">
        <v>652</v>
      </c>
      <c r="K585" s="25" t="s">
        <v>483</v>
      </c>
      <c r="L585" s="25" t="s">
        <v>484</v>
      </c>
      <c r="M585" s="25">
        <v>9.6</v>
      </c>
      <c r="N585" s="25">
        <v>14</v>
      </c>
      <c r="O585" s="99"/>
      <c r="P585" s="99"/>
      <c r="Q585" s="99"/>
      <c r="R585" s="99"/>
    </row>
    <row r="586" spans="1:18" s="58" customFormat="1">
      <c r="A586" s="103"/>
      <c r="B586" s="78">
        <v>2357</v>
      </c>
      <c r="C586" s="25" t="s">
        <v>467</v>
      </c>
      <c r="D586" s="25" t="s">
        <v>539</v>
      </c>
      <c r="E586" s="25" t="s">
        <v>630</v>
      </c>
      <c r="F586" s="25" t="s">
        <v>548</v>
      </c>
      <c r="G586" s="25" t="s">
        <v>617</v>
      </c>
      <c r="H586" s="25"/>
      <c r="I586" s="25"/>
      <c r="J586" s="25" t="s">
        <v>652</v>
      </c>
      <c r="K586" s="25" t="s">
        <v>483</v>
      </c>
      <c r="L586" s="25" t="s">
        <v>484</v>
      </c>
      <c r="M586" s="25">
        <v>9.6</v>
      </c>
      <c r="N586" s="25">
        <v>13</v>
      </c>
      <c r="O586" s="100"/>
      <c r="P586" s="100"/>
      <c r="Q586" s="100"/>
      <c r="R586" s="100"/>
    </row>
  </sheetData>
  <mergeCells count="653"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G563:G564"/>
    <mergeCell ref="J563:J564"/>
    <mergeCell ref="K563:K564"/>
    <mergeCell ref="L563:L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E576:E579"/>
    <mergeCell ref="F576:F579"/>
    <mergeCell ref="J576:J579"/>
    <mergeCell ref="K576:K579"/>
    <mergeCell ref="L576:L579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43192</v>
      </c>
      <c r="B2" s="86">
        <v>840</v>
      </c>
      <c r="C2" s="80"/>
      <c r="D2" s="80" t="s">
        <v>539</v>
      </c>
      <c r="E2" s="80" t="s">
        <v>540</v>
      </c>
      <c r="F2" s="80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80">
        <v>14</v>
      </c>
      <c r="O2" s="80">
        <v>7702</v>
      </c>
      <c r="P2" s="80">
        <v>7731</v>
      </c>
      <c r="Q2" s="80">
        <f>P2-O2</f>
        <v>29</v>
      </c>
      <c r="R2" s="80"/>
    </row>
    <row r="3" spans="1:20" ht="18.75">
      <c r="A3" s="90"/>
      <c r="B3" s="87"/>
      <c r="C3" s="85"/>
      <c r="D3" s="85"/>
      <c r="E3" s="85"/>
      <c r="F3" s="85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85"/>
      <c r="O3" s="85"/>
      <c r="P3" s="85"/>
      <c r="Q3" s="85"/>
      <c r="R3" s="85"/>
    </row>
    <row r="4" spans="1:20" ht="18.75">
      <c r="A4" s="90"/>
      <c r="B4" s="88"/>
      <c r="C4" s="81"/>
      <c r="D4" s="81"/>
      <c r="E4" s="81"/>
      <c r="F4" s="81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81"/>
      <c r="O4" s="85"/>
      <c r="P4" s="85"/>
      <c r="Q4" s="85"/>
      <c r="R4" s="85"/>
    </row>
    <row r="5" spans="1:20" ht="18.75">
      <c r="A5" s="90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85"/>
      <c r="P5" s="85"/>
      <c r="Q5" s="85"/>
      <c r="R5" s="85"/>
    </row>
    <row r="6" spans="1:20" ht="18.75">
      <c r="A6" s="90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85"/>
      <c r="P6" s="85"/>
      <c r="Q6" s="85"/>
      <c r="R6" s="85"/>
    </row>
    <row r="7" spans="1:20" ht="18.75">
      <c r="A7" s="90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85"/>
      <c r="P7" s="85"/>
      <c r="Q7" s="85"/>
      <c r="R7" s="85"/>
    </row>
    <row r="8" spans="1:20" ht="18.75">
      <c r="A8" s="90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85"/>
      <c r="P8" s="85"/>
      <c r="Q8" s="85"/>
      <c r="R8" s="85"/>
    </row>
    <row r="9" spans="1:20" ht="18.75">
      <c r="A9" s="90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85"/>
      <c r="P9" s="85"/>
      <c r="Q9" s="85"/>
      <c r="R9" s="85"/>
    </row>
    <row r="10" spans="1:20" ht="18.75">
      <c r="A10" s="90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85"/>
      <c r="P10" s="85"/>
      <c r="Q10" s="85"/>
      <c r="R10" s="85"/>
    </row>
    <row r="11" spans="1:20" ht="18.75">
      <c r="A11" s="90"/>
      <c r="B11" s="20">
        <v>2240</v>
      </c>
      <c r="C11" s="19"/>
      <c r="D11" s="80" t="s">
        <v>577</v>
      </c>
      <c r="E11" s="19" t="s">
        <v>578</v>
      </c>
      <c r="F11" s="80" t="s">
        <v>548</v>
      </c>
      <c r="G11" s="80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80">
        <v>13</v>
      </c>
      <c r="O11" s="85"/>
      <c r="P11" s="85"/>
      <c r="Q11" s="85"/>
      <c r="R11" s="85"/>
    </row>
    <row r="12" spans="1:20" ht="18.75">
      <c r="A12" s="90"/>
      <c r="B12" s="20">
        <v>2250</v>
      </c>
      <c r="C12" s="19"/>
      <c r="D12" s="81"/>
      <c r="E12" s="19" t="s">
        <v>578</v>
      </c>
      <c r="F12" s="81"/>
      <c r="G12" s="81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81"/>
      <c r="O12" s="85"/>
      <c r="P12" s="85"/>
      <c r="Q12" s="85"/>
      <c r="R12" s="85"/>
    </row>
    <row r="13" spans="1:20" ht="18.75">
      <c r="A13" s="91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81"/>
      <c r="P13" s="81"/>
      <c r="Q13" s="81"/>
      <c r="R13" s="81"/>
    </row>
    <row r="14" spans="1:20" ht="18.75">
      <c r="A14" s="82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80">
        <v>7761</v>
      </c>
      <c r="P14" s="80">
        <v>7827</v>
      </c>
      <c r="Q14" s="80">
        <f>P14-O14</f>
        <v>66</v>
      </c>
      <c r="R14" s="80"/>
    </row>
    <row r="15" spans="1:20" ht="18.75">
      <c r="A15" s="83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85"/>
      <c r="P15" s="85"/>
      <c r="Q15" s="85"/>
      <c r="R15" s="85"/>
    </row>
    <row r="16" spans="1:20" ht="18.75">
      <c r="A16" s="83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85"/>
      <c r="P16" s="85"/>
      <c r="Q16" s="85"/>
      <c r="R16" s="85"/>
    </row>
    <row r="17" spans="1:18" ht="18.75">
      <c r="A17" s="83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85"/>
      <c r="P17" s="85"/>
      <c r="Q17" s="85"/>
      <c r="R17" s="85"/>
    </row>
    <row r="18" spans="1:18" ht="18.75">
      <c r="A18" s="83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85"/>
      <c r="P18" s="85"/>
      <c r="Q18" s="85"/>
      <c r="R18" s="85"/>
    </row>
    <row r="19" spans="1:18" ht="18.75">
      <c r="A19" s="83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85"/>
      <c r="P19" s="85"/>
      <c r="Q19" s="85"/>
      <c r="R19" s="85"/>
    </row>
    <row r="20" spans="1:18" ht="18.75">
      <c r="A20" s="83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85"/>
      <c r="P20" s="85"/>
      <c r="Q20" s="85"/>
      <c r="R20" s="85"/>
    </row>
    <row r="21" spans="1:18" ht="18.75">
      <c r="A21" s="83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85"/>
      <c r="P21" s="85"/>
      <c r="Q21" s="85"/>
      <c r="R21" s="85"/>
    </row>
    <row r="22" spans="1:18" ht="18.75">
      <c r="A22" s="84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81"/>
      <c r="P22" s="81"/>
      <c r="Q22" s="81"/>
      <c r="R22" s="81"/>
    </row>
    <row r="23" spans="1:18" ht="18.75">
      <c r="A23" s="82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80">
        <v>5399</v>
      </c>
      <c r="P23" s="80">
        <v>5545</v>
      </c>
      <c r="Q23" s="80">
        <f>P23-O23</f>
        <v>146</v>
      </c>
      <c r="R23" s="80"/>
    </row>
    <row r="24" spans="1:18" ht="18.75">
      <c r="A24" s="83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85"/>
      <c r="P24" s="85"/>
      <c r="Q24" s="85"/>
      <c r="R24" s="85"/>
    </row>
    <row r="25" spans="1:18" ht="18.75">
      <c r="A25" s="83"/>
      <c r="B25" s="86">
        <v>1320</v>
      </c>
      <c r="C25" s="80"/>
      <c r="D25" s="80" t="s">
        <v>539</v>
      </c>
      <c r="E25" s="80" t="s">
        <v>540</v>
      </c>
      <c r="F25" s="80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85"/>
      <c r="P25" s="85"/>
      <c r="Q25" s="85"/>
      <c r="R25" s="85"/>
    </row>
    <row r="26" spans="1:18" ht="18.75">
      <c r="A26" s="83"/>
      <c r="B26" s="88"/>
      <c r="C26" s="81"/>
      <c r="D26" s="81"/>
      <c r="E26" s="81"/>
      <c r="F26" s="81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85"/>
      <c r="P26" s="85"/>
      <c r="Q26" s="85"/>
      <c r="R26" s="85"/>
    </row>
    <row r="27" spans="1:18" ht="18.75">
      <c r="A27" s="83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85"/>
      <c r="P27" s="85"/>
      <c r="Q27" s="85"/>
      <c r="R27" s="85"/>
    </row>
    <row r="28" spans="1:18" ht="18.75">
      <c r="A28" s="83"/>
      <c r="B28" s="86">
        <v>1525</v>
      </c>
      <c r="C28" s="80" t="s">
        <v>460</v>
      </c>
      <c r="D28" s="80" t="s">
        <v>454</v>
      </c>
      <c r="E28" s="80" t="s">
        <v>455</v>
      </c>
      <c r="F28" s="80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85"/>
      <c r="P28" s="85"/>
      <c r="Q28" s="85"/>
      <c r="R28" s="85"/>
    </row>
    <row r="29" spans="1:18" ht="18.75">
      <c r="A29" s="83"/>
      <c r="B29" s="88"/>
      <c r="C29" s="81"/>
      <c r="D29" s="81"/>
      <c r="E29" s="81"/>
      <c r="F29" s="81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85"/>
      <c r="P29" s="85"/>
      <c r="Q29" s="85"/>
      <c r="R29" s="85"/>
    </row>
    <row r="30" spans="1:18" ht="18.75">
      <c r="A30" s="83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85"/>
      <c r="P30" s="85"/>
      <c r="Q30" s="85"/>
      <c r="R30" s="85"/>
    </row>
    <row r="31" spans="1:18" ht="18.75">
      <c r="A31" s="83"/>
      <c r="B31" s="20">
        <v>2010</v>
      </c>
      <c r="C31" s="19" t="s">
        <v>592</v>
      </c>
      <c r="D31" s="80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85"/>
      <c r="P31" s="85"/>
      <c r="Q31" s="85"/>
      <c r="R31" s="85"/>
    </row>
    <row r="32" spans="1:18" ht="18.75">
      <c r="A32" s="83"/>
      <c r="B32" s="20">
        <v>2028</v>
      </c>
      <c r="C32" s="19" t="s">
        <v>460</v>
      </c>
      <c r="D32" s="81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85"/>
      <c r="P32" s="85"/>
      <c r="Q32" s="85"/>
      <c r="R32" s="85"/>
    </row>
    <row r="33" spans="1:18" ht="18.75">
      <c r="A33" s="83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85"/>
      <c r="P33" s="85"/>
      <c r="Q33" s="85"/>
      <c r="R33" s="85"/>
    </row>
    <row r="34" spans="1:18" ht="18.75">
      <c r="A34" s="84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81"/>
      <c r="P34" s="81"/>
      <c r="Q34" s="81"/>
      <c r="R34" s="81"/>
    </row>
    <row r="35" spans="1:18" ht="18.75">
      <c r="A35" s="82">
        <v>43192</v>
      </c>
      <c r="B35" s="86">
        <v>815</v>
      </c>
      <c r="C35" s="80"/>
      <c r="D35" s="80" t="s">
        <v>539</v>
      </c>
      <c r="E35" s="80" t="s">
        <v>540</v>
      </c>
      <c r="F35" s="80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80">
        <v>14</v>
      </c>
      <c r="O35" s="80">
        <v>6975</v>
      </c>
      <c r="P35" s="80">
        <v>7011</v>
      </c>
      <c r="Q35" s="80">
        <f>P35-O35</f>
        <v>36</v>
      </c>
      <c r="R35" s="80"/>
    </row>
    <row r="36" spans="1:18" ht="18.75">
      <c r="A36" s="83"/>
      <c r="B36" s="87"/>
      <c r="C36" s="85"/>
      <c r="D36" s="85"/>
      <c r="E36" s="85"/>
      <c r="F36" s="85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85"/>
      <c r="O36" s="85"/>
      <c r="P36" s="85"/>
      <c r="Q36" s="85"/>
      <c r="R36" s="85"/>
    </row>
    <row r="37" spans="1:18" ht="18.75">
      <c r="A37" s="83"/>
      <c r="B37" s="88"/>
      <c r="C37" s="81"/>
      <c r="D37" s="81"/>
      <c r="E37" s="81"/>
      <c r="F37" s="81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81"/>
      <c r="O37" s="85"/>
      <c r="P37" s="85"/>
      <c r="Q37" s="85"/>
      <c r="R37" s="85"/>
    </row>
    <row r="38" spans="1:18" ht="18.75">
      <c r="A38" s="83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85"/>
      <c r="P38" s="85"/>
      <c r="Q38" s="85"/>
      <c r="R38" s="85"/>
    </row>
    <row r="39" spans="1:18" ht="18.75">
      <c r="A39" s="83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85"/>
      <c r="P39" s="85"/>
      <c r="Q39" s="85"/>
      <c r="R39" s="85"/>
    </row>
    <row r="40" spans="1:18" ht="18.75">
      <c r="A40" s="83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85"/>
      <c r="P40" s="85"/>
      <c r="Q40" s="85"/>
      <c r="R40" s="85"/>
    </row>
    <row r="41" spans="1:18" ht="18.75">
      <c r="A41" s="83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85"/>
      <c r="P41" s="85"/>
      <c r="Q41" s="85"/>
      <c r="R41" s="85"/>
    </row>
    <row r="42" spans="1:18" ht="18.75">
      <c r="A42" s="83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85"/>
      <c r="P42" s="85"/>
      <c r="Q42" s="85"/>
      <c r="R42" s="85"/>
    </row>
    <row r="43" spans="1:18" ht="18.75">
      <c r="A43" s="83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85"/>
      <c r="P43" s="85"/>
      <c r="Q43" s="85"/>
      <c r="R43" s="85"/>
    </row>
    <row r="44" spans="1:18" ht="18.75">
      <c r="A44" s="83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85"/>
      <c r="P44" s="85"/>
      <c r="Q44" s="85"/>
      <c r="R44" s="85"/>
    </row>
    <row r="45" spans="1:18" ht="18.75">
      <c r="A45" s="83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85"/>
      <c r="P45" s="85"/>
      <c r="Q45" s="85"/>
      <c r="R45" s="85"/>
    </row>
    <row r="46" spans="1:18" ht="18.75">
      <c r="A46" s="83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85"/>
      <c r="P46" s="85"/>
      <c r="Q46" s="85"/>
      <c r="R46" s="85"/>
    </row>
    <row r="47" spans="1:18" ht="18.75">
      <c r="A47" s="83"/>
      <c r="B47" s="20">
        <v>2245</v>
      </c>
      <c r="C47" s="80"/>
      <c r="D47" s="19" t="s">
        <v>541</v>
      </c>
      <c r="E47" s="19" t="s">
        <v>546</v>
      </c>
      <c r="F47" s="80" t="s">
        <v>548</v>
      </c>
      <c r="G47" s="80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85"/>
      <c r="P47" s="85"/>
      <c r="Q47" s="85"/>
      <c r="R47" s="85"/>
    </row>
    <row r="48" spans="1:18" ht="18.75">
      <c r="A48" s="83"/>
      <c r="B48" s="20">
        <v>2300</v>
      </c>
      <c r="C48" s="85"/>
      <c r="D48" s="19" t="s">
        <v>541</v>
      </c>
      <c r="E48" s="19" t="s">
        <v>595</v>
      </c>
      <c r="F48" s="85"/>
      <c r="G48" s="85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85"/>
      <c r="P48" s="85"/>
      <c r="Q48" s="85"/>
      <c r="R48" s="85"/>
    </row>
    <row r="49" spans="1:18" ht="18.75">
      <c r="A49" s="83"/>
      <c r="B49" s="20">
        <v>2305</v>
      </c>
      <c r="C49" s="81"/>
      <c r="D49" s="19" t="s">
        <v>541</v>
      </c>
      <c r="E49" s="19" t="s">
        <v>595</v>
      </c>
      <c r="F49" s="81"/>
      <c r="G49" s="81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85"/>
      <c r="P49" s="85"/>
      <c r="Q49" s="85"/>
      <c r="R49" s="85"/>
    </row>
    <row r="50" spans="1:18" ht="18.75">
      <c r="A50" s="84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81"/>
      <c r="P50" s="81"/>
      <c r="Q50" s="81"/>
      <c r="R50" s="81"/>
    </row>
    <row r="51" spans="1:18" ht="18.75">
      <c r="A51" s="82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80">
        <v>5363</v>
      </c>
      <c r="P51" s="80">
        <v>5404</v>
      </c>
      <c r="Q51" s="80">
        <f>P51-O51</f>
        <v>41</v>
      </c>
      <c r="R51" s="80"/>
    </row>
    <row r="52" spans="1:18" ht="18.75">
      <c r="A52" s="83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85"/>
      <c r="P52" s="85"/>
      <c r="Q52" s="85"/>
      <c r="R52" s="85"/>
    </row>
    <row r="53" spans="1:18" ht="18.75">
      <c r="A53" s="83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85"/>
      <c r="P53" s="85"/>
      <c r="Q53" s="85"/>
      <c r="R53" s="85"/>
    </row>
    <row r="54" spans="1:18" ht="18.75">
      <c r="A54" s="83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85"/>
      <c r="P54" s="85"/>
      <c r="Q54" s="85"/>
      <c r="R54" s="85"/>
    </row>
    <row r="55" spans="1:18" ht="18.75">
      <c r="A55" s="83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85"/>
      <c r="P55" s="85"/>
      <c r="Q55" s="85"/>
      <c r="R55" s="85"/>
    </row>
    <row r="56" spans="1:18" ht="18.75">
      <c r="A56" s="83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85"/>
      <c r="P56" s="85"/>
      <c r="Q56" s="85"/>
      <c r="R56" s="85"/>
    </row>
    <row r="57" spans="1:18" ht="18.75">
      <c r="A57" s="83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85"/>
      <c r="P57" s="85"/>
      <c r="Q57" s="85"/>
      <c r="R57" s="85"/>
    </row>
    <row r="58" spans="1:18" ht="18.75">
      <c r="A58" s="84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81"/>
      <c r="P58" s="81"/>
      <c r="Q58" s="81"/>
      <c r="R58" s="81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80">
        <v>7731</v>
      </c>
      <c r="P2" s="80">
        <v>7806</v>
      </c>
      <c r="Q2" s="80">
        <f>P2-O2</f>
        <v>75</v>
      </c>
      <c r="R2" s="80"/>
    </row>
    <row r="3" spans="1:20" ht="18.75">
      <c r="A3" s="83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85"/>
      <c r="P3" s="85"/>
      <c r="Q3" s="85"/>
      <c r="R3" s="85"/>
    </row>
    <row r="4" spans="1:20" ht="18.75">
      <c r="A4" s="83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85"/>
      <c r="P4" s="85"/>
      <c r="Q4" s="85"/>
      <c r="R4" s="85"/>
    </row>
    <row r="5" spans="1:20" ht="18.75">
      <c r="A5" s="83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85"/>
      <c r="P5" s="85"/>
      <c r="Q5" s="85"/>
      <c r="R5" s="85"/>
    </row>
    <row r="6" spans="1:20" ht="18.75">
      <c r="A6" s="83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85"/>
      <c r="P6" s="85"/>
      <c r="Q6" s="85"/>
      <c r="R6" s="85"/>
    </row>
    <row r="7" spans="1:20" ht="18.75">
      <c r="A7" s="83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85"/>
      <c r="P7" s="85"/>
      <c r="Q7" s="85"/>
      <c r="R7" s="85"/>
    </row>
    <row r="8" spans="1:20" ht="18.75">
      <c r="A8" s="84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81"/>
      <c r="P8" s="81"/>
      <c r="Q8" s="81"/>
      <c r="R8" s="81"/>
    </row>
    <row r="9" spans="1:20" ht="18.75">
      <c r="A9" s="82">
        <v>43193</v>
      </c>
      <c r="B9" s="86">
        <v>825</v>
      </c>
      <c r="C9" s="80"/>
      <c r="D9" s="80" t="s">
        <v>539</v>
      </c>
      <c r="E9" s="80" t="s">
        <v>540</v>
      </c>
      <c r="F9" s="80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80">
        <v>7827</v>
      </c>
      <c r="P9" s="80">
        <v>7869</v>
      </c>
      <c r="Q9" s="80">
        <f>P9-O9</f>
        <v>42</v>
      </c>
      <c r="R9" s="80"/>
    </row>
    <row r="10" spans="1:20" ht="18.75">
      <c r="A10" s="83"/>
      <c r="B10" s="87"/>
      <c r="C10" s="85"/>
      <c r="D10" s="85"/>
      <c r="E10" s="85"/>
      <c r="F10" s="85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85"/>
      <c r="P10" s="85"/>
      <c r="Q10" s="85"/>
      <c r="R10" s="85"/>
    </row>
    <row r="11" spans="1:20" ht="18.75">
      <c r="A11" s="83"/>
      <c r="B11" s="88"/>
      <c r="C11" s="81"/>
      <c r="D11" s="81"/>
      <c r="E11" s="81"/>
      <c r="F11" s="81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85"/>
      <c r="P11" s="85"/>
      <c r="Q11" s="85"/>
      <c r="R11" s="85"/>
    </row>
    <row r="12" spans="1:20" ht="18.75">
      <c r="A12" s="83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85"/>
      <c r="P12" s="85"/>
      <c r="Q12" s="85"/>
      <c r="R12" s="85"/>
    </row>
    <row r="13" spans="1:20" ht="18.75">
      <c r="A13" s="83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85"/>
      <c r="P13" s="85"/>
      <c r="Q13" s="85"/>
      <c r="R13" s="85"/>
    </row>
    <row r="14" spans="1:20" ht="18.75">
      <c r="A14" s="83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5"/>
      <c r="P14" s="85"/>
      <c r="Q14" s="85"/>
      <c r="R14" s="85"/>
    </row>
    <row r="15" spans="1:20" ht="18.75">
      <c r="A15" s="83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85"/>
      <c r="P15" s="85"/>
      <c r="Q15" s="85"/>
      <c r="R15" s="85"/>
    </row>
    <row r="16" spans="1:20" ht="18.75">
      <c r="A16" s="83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85"/>
      <c r="P16" s="85"/>
      <c r="Q16" s="85"/>
      <c r="R16" s="85"/>
    </row>
    <row r="17" spans="1:18" ht="18.75">
      <c r="A17" s="83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5"/>
      <c r="P17" s="85"/>
      <c r="Q17" s="85"/>
      <c r="R17" s="85"/>
    </row>
    <row r="18" spans="1:18" ht="18.75">
      <c r="A18" s="83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85"/>
      <c r="P18" s="85"/>
      <c r="Q18" s="85"/>
      <c r="R18" s="85"/>
    </row>
    <row r="19" spans="1:18" ht="18.75">
      <c r="A19" s="83"/>
      <c r="B19" s="86">
        <v>2250</v>
      </c>
      <c r="C19" s="19"/>
      <c r="D19" s="80" t="s">
        <v>541</v>
      </c>
      <c r="E19" s="19" t="s">
        <v>546</v>
      </c>
      <c r="F19" s="80" t="s">
        <v>548</v>
      </c>
      <c r="G19" s="80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85"/>
      <c r="P19" s="85"/>
      <c r="Q19" s="85"/>
      <c r="R19" s="85"/>
    </row>
    <row r="20" spans="1:18" ht="18.75">
      <c r="A20" s="83"/>
      <c r="B20" s="88"/>
      <c r="C20" s="19"/>
      <c r="D20" s="81"/>
      <c r="E20" s="19" t="s">
        <v>542</v>
      </c>
      <c r="F20" s="81"/>
      <c r="G20" s="81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85"/>
      <c r="P20" s="85"/>
      <c r="Q20" s="85"/>
      <c r="R20" s="85"/>
    </row>
    <row r="21" spans="1:18" ht="18.75">
      <c r="A21" s="83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85"/>
      <c r="P21" s="85"/>
      <c r="Q21" s="85"/>
      <c r="R21" s="85"/>
    </row>
    <row r="22" spans="1:18" ht="18.75">
      <c r="A22" s="84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81"/>
      <c r="P22" s="81"/>
      <c r="Q22" s="81"/>
      <c r="R22" s="81"/>
    </row>
    <row r="23" spans="1:18" ht="18.75">
      <c r="A23" s="82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80">
        <v>5545</v>
      </c>
      <c r="P23" s="80">
        <v>5596</v>
      </c>
      <c r="Q23" s="80">
        <f>P23-O23</f>
        <v>51</v>
      </c>
      <c r="R23" s="80"/>
    </row>
    <row r="24" spans="1:18" ht="18.75">
      <c r="A24" s="83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85"/>
      <c r="P24" s="85"/>
      <c r="Q24" s="85"/>
      <c r="R24" s="85"/>
    </row>
    <row r="25" spans="1:18" ht="18.75">
      <c r="A25" s="83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85"/>
      <c r="P25" s="85"/>
      <c r="Q25" s="85"/>
      <c r="R25" s="85"/>
    </row>
    <row r="26" spans="1:18" ht="18.75">
      <c r="A26" s="83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85"/>
      <c r="P26" s="85"/>
      <c r="Q26" s="85"/>
      <c r="R26" s="85"/>
    </row>
    <row r="27" spans="1:18" ht="18.75">
      <c r="A27" s="83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5"/>
      <c r="P27" s="85"/>
      <c r="Q27" s="85"/>
      <c r="R27" s="85"/>
    </row>
    <row r="28" spans="1:18" ht="18.75">
      <c r="A28" s="84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1"/>
      <c r="P28" s="81"/>
      <c r="Q28" s="81"/>
      <c r="R28" s="81"/>
    </row>
    <row r="29" spans="1:18" ht="18.75">
      <c r="A29" s="82">
        <v>43193</v>
      </c>
      <c r="B29" s="86">
        <v>820</v>
      </c>
      <c r="C29" s="80"/>
      <c r="D29" s="80" t="s">
        <v>539</v>
      </c>
      <c r="E29" s="80" t="s">
        <v>540</v>
      </c>
      <c r="F29" s="80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80">
        <v>14</v>
      </c>
      <c r="O29" s="80">
        <v>7012</v>
      </c>
      <c r="P29" s="80">
        <v>7036</v>
      </c>
      <c r="Q29" s="80">
        <f>P29-O29</f>
        <v>24</v>
      </c>
      <c r="R29" s="80"/>
    </row>
    <row r="30" spans="1:18" ht="18.75">
      <c r="A30" s="83"/>
      <c r="B30" s="87"/>
      <c r="C30" s="85"/>
      <c r="D30" s="85"/>
      <c r="E30" s="85"/>
      <c r="F30" s="85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85"/>
      <c r="O30" s="85"/>
      <c r="P30" s="85"/>
      <c r="Q30" s="85"/>
      <c r="R30" s="85"/>
    </row>
    <row r="31" spans="1:18" ht="18.75">
      <c r="A31" s="83"/>
      <c r="B31" s="87"/>
      <c r="C31" s="85"/>
      <c r="D31" s="85"/>
      <c r="E31" s="85"/>
      <c r="F31" s="85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85"/>
      <c r="O31" s="85"/>
      <c r="P31" s="85"/>
      <c r="Q31" s="85"/>
      <c r="R31" s="85"/>
    </row>
    <row r="32" spans="1:18" ht="18.75">
      <c r="A32" s="83"/>
      <c r="B32" s="88"/>
      <c r="C32" s="81"/>
      <c r="D32" s="81"/>
      <c r="E32" s="81"/>
      <c r="F32" s="81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81"/>
      <c r="O32" s="85"/>
      <c r="P32" s="85"/>
      <c r="Q32" s="85"/>
      <c r="R32" s="85"/>
    </row>
    <row r="33" spans="1:18" ht="18.75">
      <c r="A33" s="83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85"/>
      <c r="P33" s="85"/>
      <c r="Q33" s="85"/>
      <c r="R33" s="85"/>
    </row>
    <row r="34" spans="1:18" ht="18.75">
      <c r="A34" s="83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85"/>
      <c r="P34" s="85"/>
      <c r="Q34" s="85"/>
      <c r="R34" s="85"/>
    </row>
    <row r="35" spans="1:18" ht="18.75">
      <c r="A35" s="83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85"/>
      <c r="P35" s="85"/>
      <c r="Q35" s="85"/>
      <c r="R35" s="85"/>
    </row>
    <row r="36" spans="1:18" ht="18.75">
      <c r="A36" s="83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85"/>
      <c r="P36" s="85"/>
      <c r="Q36" s="85"/>
      <c r="R36" s="85"/>
    </row>
    <row r="37" spans="1:18" ht="18.75">
      <c r="A37" s="83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85"/>
      <c r="P37" s="85"/>
      <c r="Q37" s="85"/>
      <c r="R37" s="85"/>
    </row>
    <row r="38" spans="1:18" ht="18.75">
      <c r="A38" s="83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85"/>
      <c r="P38" s="85"/>
      <c r="Q38" s="85"/>
      <c r="R38" s="85"/>
    </row>
    <row r="39" spans="1:18" ht="18.75">
      <c r="A39" s="83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85"/>
      <c r="P39" s="85"/>
      <c r="Q39" s="85"/>
      <c r="R39" s="85"/>
    </row>
    <row r="40" spans="1:18" ht="18.75">
      <c r="A40" s="84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81"/>
      <c r="P40" s="81"/>
      <c r="Q40" s="81"/>
      <c r="R40" s="81"/>
    </row>
    <row r="41" spans="1:18" ht="18.75">
      <c r="A41" s="82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80">
        <v>5404</v>
      </c>
      <c r="P41" s="80">
        <v>5528</v>
      </c>
      <c r="Q41" s="80">
        <f>P41-O41</f>
        <v>124</v>
      </c>
      <c r="R41" s="80"/>
    </row>
    <row r="42" spans="1:18" ht="18.75">
      <c r="A42" s="83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85"/>
      <c r="P42" s="85"/>
      <c r="Q42" s="85"/>
      <c r="R42" s="85"/>
    </row>
    <row r="43" spans="1:18" ht="18.75">
      <c r="A43" s="83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85"/>
      <c r="P43" s="85"/>
      <c r="Q43" s="85"/>
      <c r="R43" s="85"/>
    </row>
    <row r="44" spans="1:18" ht="18.75">
      <c r="A44" s="83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85"/>
      <c r="P44" s="85"/>
      <c r="Q44" s="85"/>
      <c r="R44" s="85"/>
    </row>
    <row r="45" spans="1:18" ht="18.75">
      <c r="A45" s="83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85"/>
      <c r="P45" s="85"/>
      <c r="Q45" s="85"/>
      <c r="R45" s="85"/>
    </row>
    <row r="46" spans="1:18" ht="18.75">
      <c r="A46" s="83"/>
      <c r="B46" s="86">
        <v>1625</v>
      </c>
      <c r="C46" s="80"/>
      <c r="D46" s="80" t="s">
        <v>539</v>
      </c>
      <c r="E46" s="80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80">
        <v>11</v>
      </c>
      <c r="O46" s="85"/>
      <c r="P46" s="85"/>
      <c r="Q46" s="85"/>
      <c r="R46" s="85"/>
    </row>
    <row r="47" spans="1:18" ht="18.75">
      <c r="A47" s="83"/>
      <c r="B47" s="87"/>
      <c r="C47" s="85"/>
      <c r="D47" s="85"/>
      <c r="E47" s="85"/>
      <c r="F47" s="80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5"/>
      <c r="O47" s="85"/>
      <c r="P47" s="85"/>
      <c r="Q47" s="85"/>
      <c r="R47" s="85"/>
    </row>
    <row r="48" spans="1:18" ht="18.75">
      <c r="A48" s="83"/>
      <c r="B48" s="88"/>
      <c r="C48" s="81"/>
      <c r="D48" s="81"/>
      <c r="E48" s="81"/>
      <c r="F48" s="81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1"/>
      <c r="O48" s="85"/>
      <c r="P48" s="85"/>
      <c r="Q48" s="85"/>
      <c r="R48" s="85"/>
    </row>
    <row r="49" spans="1:18" ht="18.75">
      <c r="A49" s="83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0">
        <v>10</v>
      </c>
      <c r="O49" s="85"/>
      <c r="P49" s="85"/>
      <c r="Q49" s="85"/>
      <c r="R49" s="85"/>
    </row>
    <row r="50" spans="1:18" ht="18.75">
      <c r="A50" s="83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81"/>
      <c r="O50" s="85"/>
      <c r="P50" s="85"/>
      <c r="Q50" s="85"/>
      <c r="R50" s="85"/>
    </row>
    <row r="51" spans="1:18" ht="18.75">
      <c r="A51" s="83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80">
        <v>12</v>
      </c>
      <c r="O51" s="85"/>
      <c r="P51" s="85"/>
      <c r="Q51" s="85"/>
      <c r="R51" s="85"/>
    </row>
    <row r="52" spans="1:18" ht="18.75">
      <c r="A52" s="83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81"/>
      <c r="O52" s="85"/>
      <c r="P52" s="85"/>
      <c r="Q52" s="85"/>
      <c r="R52" s="85"/>
    </row>
    <row r="53" spans="1:18" ht="18.75">
      <c r="A53" s="84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1"/>
      <c r="P53" s="81"/>
      <c r="Q53" s="81"/>
      <c r="R53" s="81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80">
        <v>7806</v>
      </c>
      <c r="P2" s="80">
        <v>7958</v>
      </c>
      <c r="Q2" s="80">
        <f>P2-O2</f>
        <v>152</v>
      </c>
      <c r="R2" s="80"/>
    </row>
    <row r="3" spans="1:20" ht="18.75">
      <c r="A3" s="83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85"/>
      <c r="P3" s="85"/>
      <c r="Q3" s="85"/>
      <c r="R3" s="85"/>
    </row>
    <row r="4" spans="1:20" ht="18.75">
      <c r="A4" s="83"/>
      <c r="B4" s="86">
        <v>1310</v>
      </c>
      <c r="C4" s="80"/>
      <c r="D4" s="80" t="s">
        <v>619</v>
      </c>
      <c r="E4" s="80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85"/>
      <c r="P4" s="85"/>
      <c r="Q4" s="85"/>
      <c r="R4" s="85"/>
    </row>
    <row r="5" spans="1:20" ht="18.75">
      <c r="A5" s="83"/>
      <c r="B5" s="88"/>
      <c r="C5" s="81"/>
      <c r="D5" s="81"/>
      <c r="E5" s="81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85"/>
      <c r="P5" s="85"/>
      <c r="Q5" s="85"/>
      <c r="R5" s="85"/>
    </row>
    <row r="6" spans="1:20" ht="18.75">
      <c r="A6" s="83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85"/>
      <c r="P6" s="85"/>
      <c r="Q6" s="85"/>
      <c r="R6" s="85"/>
    </row>
    <row r="7" spans="1:20" ht="18.75">
      <c r="A7" s="83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85"/>
      <c r="P7" s="85"/>
      <c r="Q7" s="85"/>
      <c r="R7" s="85"/>
    </row>
    <row r="8" spans="1:20" ht="18.75">
      <c r="A8" s="83"/>
      <c r="B8" s="86">
        <v>1718</v>
      </c>
      <c r="C8" s="80" t="s">
        <v>460</v>
      </c>
      <c r="D8" s="80" t="s">
        <v>454</v>
      </c>
      <c r="E8" s="80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85"/>
      <c r="P8" s="85"/>
      <c r="Q8" s="85"/>
      <c r="R8" s="85"/>
    </row>
    <row r="9" spans="1:20" ht="18.75">
      <c r="A9" s="83"/>
      <c r="B9" s="88"/>
      <c r="C9" s="81"/>
      <c r="D9" s="81"/>
      <c r="E9" s="81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85"/>
      <c r="P9" s="85"/>
      <c r="Q9" s="85"/>
      <c r="R9" s="85"/>
    </row>
    <row r="10" spans="1:20" ht="18.75">
      <c r="A10" s="83"/>
      <c r="B10" s="56">
        <v>2010</v>
      </c>
      <c r="C10" s="19" t="s">
        <v>461</v>
      </c>
      <c r="D10" s="80" t="s">
        <v>454</v>
      </c>
      <c r="E10" s="19" t="s">
        <v>620</v>
      </c>
      <c r="F10" s="80" t="s">
        <v>548</v>
      </c>
      <c r="G10" s="80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85"/>
      <c r="P10" s="85"/>
      <c r="Q10" s="85"/>
      <c r="R10" s="85"/>
    </row>
    <row r="11" spans="1:20" ht="18.75">
      <c r="A11" s="83"/>
      <c r="B11" s="56">
        <v>2030</v>
      </c>
      <c r="C11" s="19" t="s">
        <v>460</v>
      </c>
      <c r="D11" s="81"/>
      <c r="E11" s="19" t="s">
        <v>618</v>
      </c>
      <c r="F11" s="81"/>
      <c r="G11" s="81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85"/>
      <c r="P11" s="85"/>
      <c r="Q11" s="85"/>
      <c r="R11" s="85"/>
    </row>
    <row r="12" spans="1:20" ht="18.75">
      <c r="A12" s="83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85"/>
      <c r="P12" s="85"/>
      <c r="Q12" s="85"/>
      <c r="R12" s="85"/>
    </row>
    <row r="13" spans="1:20" ht="18.75">
      <c r="A13" s="84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81"/>
      <c r="P13" s="81"/>
      <c r="Q13" s="81"/>
      <c r="R13" s="81"/>
    </row>
    <row r="14" spans="1:20" ht="18.75">
      <c r="A14" s="82">
        <v>43194</v>
      </c>
      <c r="B14" s="86">
        <v>830</v>
      </c>
      <c r="C14" s="80"/>
      <c r="D14" s="80" t="s">
        <v>539</v>
      </c>
      <c r="E14" s="80" t="s">
        <v>621</v>
      </c>
      <c r="F14" s="80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0">
        <v>7869</v>
      </c>
      <c r="P14" s="80">
        <v>7890</v>
      </c>
      <c r="Q14" s="80">
        <f>P14-O14</f>
        <v>21</v>
      </c>
      <c r="R14" s="80"/>
    </row>
    <row r="15" spans="1:20" ht="18.75">
      <c r="A15" s="83"/>
      <c r="B15" s="87"/>
      <c r="C15" s="85"/>
      <c r="D15" s="85"/>
      <c r="E15" s="85"/>
      <c r="F15" s="85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85"/>
      <c r="P15" s="85"/>
      <c r="Q15" s="85"/>
      <c r="R15" s="85"/>
    </row>
    <row r="16" spans="1:20" ht="18.75">
      <c r="A16" s="83"/>
      <c r="B16" s="87"/>
      <c r="C16" s="85"/>
      <c r="D16" s="85"/>
      <c r="E16" s="85"/>
      <c r="F16" s="85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85"/>
      <c r="P16" s="85"/>
      <c r="Q16" s="85"/>
      <c r="R16" s="85"/>
    </row>
    <row r="17" spans="1:18" ht="18.75">
      <c r="A17" s="83"/>
      <c r="B17" s="88"/>
      <c r="C17" s="81"/>
      <c r="D17" s="81"/>
      <c r="E17" s="81"/>
      <c r="F17" s="81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5"/>
      <c r="P17" s="85"/>
      <c r="Q17" s="85"/>
      <c r="R17" s="85"/>
    </row>
    <row r="18" spans="1:18" ht="18.75">
      <c r="A18" s="83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85"/>
      <c r="P18" s="85"/>
      <c r="Q18" s="85"/>
      <c r="R18" s="85"/>
    </row>
    <row r="19" spans="1:18" ht="18.75">
      <c r="A19" s="83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85"/>
      <c r="P19" s="85"/>
      <c r="Q19" s="85"/>
      <c r="R19" s="85"/>
    </row>
    <row r="20" spans="1:18" ht="18.75">
      <c r="A20" s="83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85"/>
      <c r="P20" s="85"/>
      <c r="Q20" s="85"/>
      <c r="R20" s="85"/>
    </row>
    <row r="21" spans="1:18" ht="18.75">
      <c r="A21" s="83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85"/>
      <c r="P21" s="85"/>
      <c r="Q21" s="85"/>
      <c r="R21" s="85"/>
    </row>
    <row r="22" spans="1:18" ht="18.75">
      <c r="A22" s="83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85"/>
      <c r="P22" s="85"/>
      <c r="Q22" s="85"/>
      <c r="R22" s="85"/>
    </row>
    <row r="23" spans="1:18" ht="18.75">
      <c r="A23" s="84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81"/>
      <c r="P23" s="81"/>
      <c r="Q23" s="81"/>
      <c r="R23" s="81"/>
    </row>
    <row r="24" spans="1:18" ht="18.75">
      <c r="A24" s="82">
        <v>43194</v>
      </c>
      <c r="B24" s="86">
        <v>820</v>
      </c>
      <c r="C24" s="80"/>
      <c r="D24" s="80" t="s">
        <v>539</v>
      </c>
      <c r="E24" s="80" t="s">
        <v>634</v>
      </c>
      <c r="F24" s="80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80">
        <v>10</v>
      </c>
      <c r="O24" s="80">
        <v>5596</v>
      </c>
      <c r="P24" s="80">
        <v>5632</v>
      </c>
      <c r="Q24" s="80">
        <f>P24-O24</f>
        <v>36</v>
      </c>
      <c r="R24" s="80"/>
    </row>
    <row r="25" spans="1:18" ht="18.75">
      <c r="A25" s="83"/>
      <c r="B25" s="87"/>
      <c r="C25" s="85"/>
      <c r="D25" s="85"/>
      <c r="E25" s="85"/>
      <c r="F25" s="85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85"/>
      <c r="O25" s="85"/>
      <c r="P25" s="85"/>
      <c r="Q25" s="85"/>
      <c r="R25" s="85"/>
    </row>
    <row r="26" spans="1:18" ht="18.75">
      <c r="A26" s="83"/>
      <c r="B26" s="88"/>
      <c r="C26" s="81"/>
      <c r="D26" s="81"/>
      <c r="E26" s="81"/>
      <c r="F26" s="81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81"/>
      <c r="O26" s="85"/>
      <c r="P26" s="85"/>
      <c r="Q26" s="85"/>
      <c r="R26" s="85"/>
    </row>
    <row r="27" spans="1:18" ht="18.75">
      <c r="A27" s="83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85"/>
      <c r="P27" s="85"/>
      <c r="Q27" s="85"/>
      <c r="R27" s="85"/>
    </row>
    <row r="28" spans="1:18" ht="18.75">
      <c r="A28" s="83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85"/>
      <c r="P28" s="85"/>
      <c r="Q28" s="85"/>
      <c r="R28" s="85"/>
    </row>
    <row r="29" spans="1:18" ht="18.75">
      <c r="A29" s="83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85"/>
      <c r="P29" s="85"/>
      <c r="Q29" s="85"/>
      <c r="R29" s="85"/>
    </row>
    <row r="30" spans="1:18" ht="18.75">
      <c r="A30" s="83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85"/>
      <c r="P30" s="85"/>
      <c r="Q30" s="85"/>
      <c r="R30" s="85"/>
    </row>
    <row r="31" spans="1:18" ht="18.75">
      <c r="A31" s="83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85"/>
      <c r="P31" s="85"/>
      <c r="Q31" s="85"/>
      <c r="R31" s="85"/>
    </row>
    <row r="32" spans="1:18" ht="18.75">
      <c r="A32" s="83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85"/>
      <c r="P32" s="85"/>
      <c r="Q32" s="85"/>
      <c r="R32" s="85"/>
    </row>
    <row r="33" spans="1:18" ht="18.75">
      <c r="A33" s="83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85"/>
      <c r="P33" s="85"/>
      <c r="Q33" s="85"/>
      <c r="R33" s="85"/>
    </row>
    <row r="34" spans="1:18" ht="18.75">
      <c r="A34" s="83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85"/>
      <c r="P34" s="85"/>
      <c r="Q34" s="85"/>
      <c r="R34" s="85"/>
    </row>
    <row r="35" spans="1:18" ht="18.75">
      <c r="A35" s="83"/>
      <c r="B35" s="56">
        <v>2258</v>
      </c>
      <c r="C35" s="80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85"/>
      <c r="P35" s="85"/>
      <c r="Q35" s="85"/>
      <c r="R35" s="85"/>
    </row>
    <row r="36" spans="1:18" ht="18.75">
      <c r="A36" s="84"/>
      <c r="B36" s="56">
        <v>2350</v>
      </c>
      <c r="C36" s="81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81"/>
      <c r="P36" s="81"/>
      <c r="Q36" s="81"/>
      <c r="R36" s="81"/>
    </row>
    <row r="37" spans="1:18" ht="18.75">
      <c r="A37" s="82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80">
        <v>7036</v>
      </c>
      <c r="P37" s="80">
        <v>7057</v>
      </c>
      <c r="Q37" s="80">
        <f>P37-O37</f>
        <v>21</v>
      </c>
      <c r="R37" s="80"/>
    </row>
    <row r="38" spans="1:18" ht="18.75">
      <c r="A38" s="83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85"/>
      <c r="P38" s="85"/>
      <c r="Q38" s="85"/>
      <c r="R38" s="85"/>
    </row>
    <row r="39" spans="1:18" ht="18.75">
      <c r="A39" s="83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85"/>
      <c r="P39" s="85"/>
      <c r="Q39" s="85"/>
      <c r="R39" s="85"/>
    </row>
    <row r="40" spans="1:18" ht="18.75">
      <c r="A40" s="83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85"/>
      <c r="P40" s="85"/>
      <c r="Q40" s="85"/>
      <c r="R40" s="85"/>
    </row>
    <row r="41" spans="1:18" ht="18.75">
      <c r="A41" s="83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85"/>
      <c r="P41" s="85"/>
      <c r="Q41" s="85"/>
      <c r="R41" s="85"/>
    </row>
    <row r="42" spans="1:18" ht="18.75">
      <c r="A42" s="83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85"/>
      <c r="P42" s="85"/>
      <c r="Q42" s="85"/>
      <c r="R42" s="85"/>
    </row>
    <row r="43" spans="1:18" ht="18.75">
      <c r="A43" s="83"/>
      <c r="B43" s="56">
        <v>2245</v>
      </c>
      <c r="C43" s="19"/>
      <c r="D43" s="19" t="s">
        <v>539</v>
      </c>
      <c r="E43" s="19" t="s">
        <v>630</v>
      </c>
      <c r="F43" s="80" t="s">
        <v>548</v>
      </c>
      <c r="G43" s="80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85"/>
      <c r="P43" s="85"/>
      <c r="Q43" s="85"/>
      <c r="R43" s="85"/>
    </row>
    <row r="44" spans="1:18" ht="18.75">
      <c r="A44" s="84"/>
      <c r="B44" s="56">
        <v>2255</v>
      </c>
      <c r="C44" s="19"/>
      <c r="D44" s="19" t="s">
        <v>539</v>
      </c>
      <c r="E44" s="19" t="s">
        <v>641</v>
      </c>
      <c r="F44" s="81"/>
      <c r="G44" s="81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81"/>
      <c r="P44" s="81"/>
      <c r="Q44" s="81"/>
      <c r="R44" s="81"/>
    </row>
    <row r="45" spans="1:18" ht="18.75">
      <c r="A45" s="82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80">
        <v>5528</v>
      </c>
      <c r="P45" s="80">
        <v>5582</v>
      </c>
      <c r="Q45" s="80">
        <f>P45-O45</f>
        <v>54</v>
      </c>
      <c r="R45" s="80"/>
    </row>
    <row r="46" spans="1:18" ht="18.75">
      <c r="A46" s="83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85"/>
      <c r="P46" s="85"/>
      <c r="Q46" s="85"/>
      <c r="R46" s="85"/>
    </row>
    <row r="47" spans="1:18" ht="18.75">
      <c r="A47" s="83"/>
      <c r="B47" s="86">
        <v>1400</v>
      </c>
      <c r="C47" s="80"/>
      <c r="D47" s="80" t="s">
        <v>539</v>
      </c>
      <c r="E47" s="80" t="s">
        <v>633</v>
      </c>
      <c r="F47" s="80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0">
        <v>10</v>
      </c>
      <c r="O47" s="85"/>
      <c r="P47" s="85"/>
      <c r="Q47" s="85"/>
      <c r="R47" s="85"/>
    </row>
    <row r="48" spans="1:18" ht="18.75">
      <c r="A48" s="83"/>
      <c r="B48" s="87"/>
      <c r="C48" s="85"/>
      <c r="D48" s="85"/>
      <c r="E48" s="85"/>
      <c r="F48" s="81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5"/>
      <c r="O48" s="85"/>
      <c r="P48" s="85"/>
      <c r="Q48" s="85"/>
      <c r="R48" s="85"/>
    </row>
    <row r="49" spans="1:18" ht="18.75">
      <c r="A49" s="83"/>
      <c r="B49" s="88"/>
      <c r="C49" s="81"/>
      <c r="D49" s="81"/>
      <c r="E49" s="81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1"/>
      <c r="O49" s="85"/>
      <c r="P49" s="85"/>
      <c r="Q49" s="85"/>
      <c r="R49" s="85"/>
    </row>
    <row r="50" spans="1:18" ht="18.75">
      <c r="A50" s="83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85"/>
      <c r="P50" s="85"/>
      <c r="Q50" s="85"/>
      <c r="R50" s="85"/>
    </row>
    <row r="51" spans="1:18" ht="18.75">
      <c r="A51" s="83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85"/>
      <c r="P51" s="85"/>
      <c r="Q51" s="85"/>
      <c r="R51" s="85"/>
    </row>
    <row r="52" spans="1:18" ht="18.75">
      <c r="A52" s="83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85"/>
      <c r="P52" s="85"/>
      <c r="Q52" s="85"/>
      <c r="R52" s="85"/>
    </row>
    <row r="53" spans="1:18" ht="18.75">
      <c r="A53" s="84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1"/>
      <c r="P53" s="81"/>
      <c r="Q53" s="81"/>
      <c r="R53" s="81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43195</v>
      </c>
      <c r="B2" s="86">
        <v>900</v>
      </c>
      <c r="C2" s="80"/>
      <c r="D2" s="80" t="s">
        <v>30</v>
      </c>
      <c r="E2" s="80" t="s">
        <v>634</v>
      </c>
      <c r="F2" s="80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80">
        <v>7958</v>
      </c>
      <c r="P2" s="80">
        <v>7973</v>
      </c>
      <c r="Q2" s="80">
        <f>P2-O2</f>
        <v>15</v>
      </c>
      <c r="R2" s="80"/>
    </row>
    <row r="3" spans="1:20" ht="18.75">
      <c r="A3" s="83"/>
      <c r="B3" s="87"/>
      <c r="C3" s="85"/>
      <c r="D3" s="85"/>
      <c r="E3" s="85"/>
      <c r="F3" s="85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85"/>
      <c r="P3" s="85"/>
      <c r="Q3" s="85"/>
      <c r="R3" s="85"/>
    </row>
    <row r="4" spans="1:20" ht="18.75">
      <c r="A4" s="83"/>
      <c r="B4" s="88"/>
      <c r="C4" s="81"/>
      <c r="D4" s="81"/>
      <c r="E4" s="81"/>
      <c r="F4" s="81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85"/>
      <c r="P4" s="85"/>
      <c r="Q4" s="85"/>
      <c r="R4" s="85"/>
    </row>
    <row r="5" spans="1:20" ht="18.75">
      <c r="A5" s="83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85"/>
      <c r="P5" s="85"/>
      <c r="Q5" s="85"/>
      <c r="R5" s="85"/>
    </row>
    <row r="6" spans="1:20" ht="18.75">
      <c r="A6" s="83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85"/>
      <c r="P6" s="85"/>
      <c r="Q6" s="85"/>
      <c r="R6" s="85"/>
    </row>
    <row r="7" spans="1:20" ht="18.75">
      <c r="A7" s="83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5"/>
      <c r="P7" s="85"/>
      <c r="Q7" s="85"/>
      <c r="R7" s="85"/>
    </row>
    <row r="8" spans="1:20" ht="18.75">
      <c r="A8" s="83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85"/>
      <c r="P8" s="85"/>
      <c r="Q8" s="85"/>
      <c r="R8" s="85"/>
    </row>
    <row r="9" spans="1:20" ht="18.75">
      <c r="A9" s="83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5"/>
      <c r="P9" s="85"/>
      <c r="Q9" s="85"/>
      <c r="R9" s="85"/>
    </row>
    <row r="10" spans="1:20" ht="18.75">
      <c r="A10" s="84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1"/>
      <c r="P10" s="81"/>
      <c r="Q10" s="81"/>
      <c r="R10" s="81"/>
    </row>
    <row r="11" spans="1:20" ht="18.75">
      <c r="A11" s="82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80">
        <v>7890</v>
      </c>
      <c r="P11" s="80">
        <v>7904</v>
      </c>
      <c r="Q11" s="80">
        <f>P11-O11</f>
        <v>14</v>
      </c>
      <c r="R11" s="80"/>
    </row>
    <row r="12" spans="1:20" ht="18.75">
      <c r="A12" s="83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5"/>
      <c r="P12" s="85"/>
      <c r="Q12" s="85"/>
      <c r="R12" s="85"/>
    </row>
    <row r="13" spans="1:20" ht="18.75">
      <c r="A13" s="83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85"/>
      <c r="P13" s="85"/>
      <c r="Q13" s="85"/>
      <c r="R13" s="85"/>
    </row>
    <row r="14" spans="1:20" ht="18.75">
      <c r="A14" s="83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85"/>
      <c r="P14" s="85"/>
      <c r="Q14" s="85"/>
      <c r="R14" s="85"/>
    </row>
    <row r="15" spans="1:20" ht="18.75">
      <c r="A15" s="84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1"/>
      <c r="P15" s="81"/>
      <c r="Q15" s="81"/>
      <c r="R15" s="81"/>
    </row>
    <row r="16" spans="1:20" ht="18.75">
      <c r="A16" s="82">
        <v>43195</v>
      </c>
      <c r="B16" s="86">
        <v>840</v>
      </c>
      <c r="C16" s="80"/>
      <c r="D16" s="80" t="s">
        <v>30</v>
      </c>
      <c r="E16" s="80" t="s">
        <v>633</v>
      </c>
      <c r="F16" s="80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80">
        <v>14</v>
      </c>
      <c r="O16" s="80">
        <v>5632</v>
      </c>
      <c r="P16" s="80">
        <v>5649</v>
      </c>
      <c r="Q16" s="80">
        <f>P16-O16</f>
        <v>17</v>
      </c>
      <c r="R16" s="80"/>
    </row>
    <row r="17" spans="1:18" ht="18.75">
      <c r="A17" s="83"/>
      <c r="B17" s="87"/>
      <c r="C17" s="85"/>
      <c r="D17" s="85"/>
      <c r="E17" s="85"/>
      <c r="F17" s="85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85"/>
      <c r="O17" s="85"/>
      <c r="P17" s="85"/>
      <c r="Q17" s="85"/>
      <c r="R17" s="85"/>
    </row>
    <row r="18" spans="1:18" ht="18.75">
      <c r="A18" s="83"/>
      <c r="B18" s="87"/>
      <c r="C18" s="85"/>
      <c r="D18" s="85"/>
      <c r="E18" s="85"/>
      <c r="F18" s="85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85"/>
      <c r="O18" s="85"/>
      <c r="P18" s="85"/>
      <c r="Q18" s="85"/>
      <c r="R18" s="85"/>
    </row>
    <row r="19" spans="1:18" ht="18.75">
      <c r="A19" s="83"/>
      <c r="B19" s="88"/>
      <c r="C19" s="81"/>
      <c r="D19" s="81"/>
      <c r="E19" s="81"/>
      <c r="F19" s="81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81"/>
      <c r="O19" s="85"/>
      <c r="P19" s="85"/>
      <c r="Q19" s="85"/>
      <c r="R19" s="85"/>
    </row>
    <row r="20" spans="1:18" ht="18.75">
      <c r="A20" s="83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85"/>
      <c r="P20" s="85"/>
      <c r="Q20" s="85"/>
      <c r="R20" s="85"/>
    </row>
    <row r="21" spans="1:18" ht="18.75">
      <c r="A21" s="83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85"/>
      <c r="P21" s="85"/>
      <c r="Q21" s="85"/>
      <c r="R21" s="85"/>
    </row>
    <row r="22" spans="1:18" ht="18.75">
      <c r="A22" s="83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85"/>
      <c r="P22" s="85"/>
      <c r="Q22" s="85"/>
      <c r="R22" s="85"/>
    </row>
    <row r="23" spans="1:18" ht="18.75">
      <c r="A23" s="83"/>
      <c r="B23" s="61">
        <v>2245</v>
      </c>
      <c r="C23" s="19"/>
      <c r="D23" s="80" t="s">
        <v>30</v>
      </c>
      <c r="E23" s="19" t="s">
        <v>630</v>
      </c>
      <c r="F23" s="80" t="s">
        <v>36</v>
      </c>
      <c r="G23" s="80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85"/>
      <c r="P23" s="85"/>
      <c r="Q23" s="85"/>
      <c r="R23" s="85"/>
    </row>
    <row r="24" spans="1:18" ht="18.75">
      <c r="A24" s="84"/>
      <c r="B24" s="61">
        <v>2300</v>
      </c>
      <c r="C24" s="19"/>
      <c r="D24" s="81"/>
      <c r="E24" s="19" t="s">
        <v>641</v>
      </c>
      <c r="F24" s="81"/>
      <c r="G24" s="81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81"/>
      <c r="P24" s="81"/>
      <c r="Q24" s="81"/>
      <c r="R24" s="81"/>
    </row>
    <row r="25" spans="1:18" ht="18.75">
      <c r="A25" s="82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80">
        <v>7057</v>
      </c>
      <c r="P25" s="80">
        <v>7204</v>
      </c>
      <c r="Q25" s="80">
        <f>P25-O25</f>
        <v>147</v>
      </c>
      <c r="R25" s="80"/>
    </row>
    <row r="26" spans="1:18" ht="18.75">
      <c r="A26" s="83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85"/>
      <c r="P26" s="85"/>
      <c r="Q26" s="85"/>
      <c r="R26" s="85"/>
    </row>
    <row r="27" spans="1:18" ht="18.75">
      <c r="A27" s="83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85"/>
      <c r="P27" s="85"/>
      <c r="Q27" s="85"/>
      <c r="R27" s="85"/>
    </row>
    <row r="28" spans="1:18" ht="18.75">
      <c r="A28" s="83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85"/>
      <c r="P28" s="85"/>
      <c r="Q28" s="85"/>
      <c r="R28" s="85"/>
    </row>
    <row r="29" spans="1:18" ht="18.75">
      <c r="A29" s="83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85"/>
      <c r="P29" s="85"/>
      <c r="Q29" s="85"/>
      <c r="R29" s="85"/>
    </row>
    <row r="30" spans="1:18" ht="18.75">
      <c r="A30" s="83"/>
      <c r="B30" s="61">
        <v>1713</v>
      </c>
      <c r="C30" s="19" t="s">
        <v>460</v>
      </c>
      <c r="D30" s="80" t="s">
        <v>454</v>
      </c>
      <c r="E30" s="19" t="s">
        <v>618</v>
      </c>
      <c r="F30" s="80" t="s">
        <v>36</v>
      </c>
      <c r="G30" s="80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85"/>
      <c r="P30" s="85"/>
      <c r="Q30" s="85"/>
      <c r="R30" s="85"/>
    </row>
    <row r="31" spans="1:18" ht="18.75">
      <c r="A31" s="83"/>
      <c r="B31" s="61">
        <v>2010</v>
      </c>
      <c r="C31" s="19" t="s">
        <v>461</v>
      </c>
      <c r="D31" s="81"/>
      <c r="E31" s="19" t="s">
        <v>620</v>
      </c>
      <c r="F31" s="81"/>
      <c r="G31" s="81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85"/>
      <c r="P31" s="85"/>
      <c r="Q31" s="85"/>
      <c r="R31" s="85"/>
    </row>
    <row r="32" spans="1:18" ht="18.75">
      <c r="A32" s="83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85"/>
      <c r="P32" s="85"/>
      <c r="Q32" s="85"/>
      <c r="R32" s="85"/>
    </row>
    <row r="33" spans="1:18" ht="18.75">
      <c r="A33" s="83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85"/>
      <c r="P33" s="85"/>
      <c r="Q33" s="85"/>
      <c r="R33" s="85"/>
    </row>
    <row r="34" spans="1:18" ht="18.75">
      <c r="A34" s="84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81"/>
      <c r="P34" s="81"/>
      <c r="Q34" s="81"/>
      <c r="R34" s="81"/>
    </row>
    <row r="35" spans="1:18" ht="18.75">
      <c r="A35" s="82">
        <v>43195</v>
      </c>
      <c r="B35" s="86">
        <v>910</v>
      </c>
      <c r="C35" s="80"/>
      <c r="D35" s="80" t="s">
        <v>30</v>
      </c>
      <c r="E35" s="80" t="s">
        <v>634</v>
      </c>
      <c r="F35" s="80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80">
        <v>5582</v>
      </c>
      <c r="P35" s="80">
        <v>5622</v>
      </c>
      <c r="Q35" s="80">
        <f>P35-O35</f>
        <v>40</v>
      </c>
      <c r="R35" s="80"/>
    </row>
    <row r="36" spans="1:18" ht="18.75">
      <c r="A36" s="83"/>
      <c r="B36" s="87"/>
      <c r="C36" s="85"/>
      <c r="D36" s="85"/>
      <c r="E36" s="85"/>
      <c r="F36" s="85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85"/>
      <c r="P36" s="85"/>
      <c r="Q36" s="85"/>
      <c r="R36" s="85"/>
    </row>
    <row r="37" spans="1:18" ht="18.75">
      <c r="A37" s="83"/>
      <c r="B37" s="88"/>
      <c r="C37" s="81"/>
      <c r="D37" s="81"/>
      <c r="E37" s="81"/>
      <c r="F37" s="81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85"/>
      <c r="P37" s="85"/>
      <c r="Q37" s="85"/>
      <c r="R37" s="85"/>
    </row>
    <row r="38" spans="1:18" ht="18.75">
      <c r="A38" s="83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85"/>
      <c r="P38" s="85"/>
      <c r="Q38" s="85"/>
      <c r="R38" s="85"/>
    </row>
    <row r="39" spans="1:18" ht="18.75">
      <c r="A39" s="83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85"/>
      <c r="P39" s="85"/>
      <c r="Q39" s="85"/>
      <c r="R39" s="85"/>
    </row>
    <row r="40" spans="1:18" ht="18.75">
      <c r="A40" s="83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85"/>
      <c r="P40" s="85"/>
      <c r="Q40" s="85"/>
      <c r="R40" s="85"/>
    </row>
    <row r="41" spans="1:18" ht="18.75">
      <c r="A41" s="83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85"/>
      <c r="P41" s="85"/>
      <c r="Q41" s="85"/>
      <c r="R41" s="85"/>
    </row>
    <row r="42" spans="1:18" ht="18.75">
      <c r="A42" s="83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85"/>
      <c r="P42" s="85"/>
      <c r="Q42" s="85"/>
      <c r="R42" s="85"/>
    </row>
    <row r="43" spans="1:18" ht="18.75">
      <c r="A43" s="83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85"/>
      <c r="P43" s="85"/>
      <c r="Q43" s="85"/>
      <c r="R43" s="85"/>
    </row>
    <row r="44" spans="1:18" ht="18.75">
      <c r="A44" s="83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85"/>
      <c r="P44" s="85"/>
      <c r="Q44" s="85"/>
      <c r="R44" s="85"/>
    </row>
    <row r="45" spans="1:18" ht="18.75">
      <c r="A45" s="83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85"/>
      <c r="P45" s="85"/>
      <c r="Q45" s="85"/>
      <c r="R45" s="85"/>
    </row>
    <row r="46" spans="1:18" ht="18.75">
      <c r="A46" s="83"/>
      <c r="B46" s="86">
        <v>2300</v>
      </c>
      <c r="C46" s="19"/>
      <c r="D46" s="80" t="s">
        <v>32</v>
      </c>
      <c r="E46" s="19" t="s">
        <v>637</v>
      </c>
      <c r="F46" s="80" t="s">
        <v>36</v>
      </c>
      <c r="G46" s="80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80">
        <v>4</v>
      </c>
      <c r="O46" s="85"/>
      <c r="P46" s="85"/>
      <c r="Q46" s="85"/>
      <c r="R46" s="85"/>
    </row>
    <row r="47" spans="1:18" ht="18.75">
      <c r="A47" s="83"/>
      <c r="B47" s="87"/>
      <c r="C47" s="19"/>
      <c r="D47" s="85"/>
      <c r="E47" s="19" t="s">
        <v>635</v>
      </c>
      <c r="F47" s="85"/>
      <c r="G47" s="85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85"/>
      <c r="O47" s="85"/>
      <c r="P47" s="85"/>
      <c r="Q47" s="85"/>
      <c r="R47" s="85"/>
    </row>
    <row r="48" spans="1:18" ht="18.75">
      <c r="A48" s="83"/>
      <c r="B48" s="88"/>
      <c r="C48" s="19"/>
      <c r="D48" s="81"/>
      <c r="E48" s="19" t="s">
        <v>636</v>
      </c>
      <c r="F48" s="81"/>
      <c r="G48" s="81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1"/>
      <c r="O48" s="85"/>
      <c r="P48" s="85"/>
      <c r="Q48" s="85"/>
      <c r="R48" s="85"/>
    </row>
    <row r="49" spans="1:18" ht="18.75">
      <c r="A49" s="84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1"/>
      <c r="P49" s="81"/>
      <c r="Q49" s="81"/>
      <c r="R49" s="81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43196</v>
      </c>
      <c r="B2" s="86">
        <v>820</v>
      </c>
      <c r="C2" s="80"/>
      <c r="D2" s="80" t="s">
        <v>30</v>
      </c>
      <c r="E2" s="80" t="s">
        <v>634</v>
      </c>
      <c r="F2" s="80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0">
        <v>7973</v>
      </c>
      <c r="P2" s="80">
        <v>8009</v>
      </c>
      <c r="Q2" s="80">
        <f>P2-O2</f>
        <v>36</v>
      </c>
      <c r="R2" s="80"/>
    </row>
    <row r="3" spans="1:20" ht="18.75">
      <c r="A3" s="83"/>
      <c r="B3" s="87"/>
      <c r="C3" s="85"/>
      <c r="D3" s="85"/>
      <c r="E3" s="85"/>
      <c r="F3" s="85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5"/>
      <c r="P3" s="85"/>
      <c r="Q3" s="85"/>
      <c r="R3" s="85"/>
    </row>
    <row r="4" spans="1:20" ht="18.75">
      <c r="A4" s="83"/>
      <c r="B4" s="88"/>
      <c r="C4" s="81"/>
      <c r="D4" s="81"/>
      <c r="E4" s="81"/>
      <c r="F4" s="81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85"/>
      <c r="P4" s="85"/>
      <c r="Q4" s="85"/>
      <c r="R4" s="85"/>
    </row>
    <row r="5" spans="1:20" ht="18.75">
      <c r="A5" s="83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85"/>
      <c r="P5" s="85"/>
      <c r="Q5" s="85"/>
      <c r="R5" s="85"/>
    </row>
    <row r="6" spans="1:20" ht="18.75">
      <c r="A6" s="83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85"/>
      <c r="P6" s="85"/>
      <c r="Q6" s="85"/>
      <c r="R6" s="85"/>
    </row>
    <row r="7" spans="1:20" ht="18.75">
      <c r="A7" s="83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5"/>
      <c r="P7" s="85"/>
      <c r="Q7" s="85"/>
      <c r="R7" s="85"/>
    </row>
    <row r="8" spans="1:20" ht="18.75">
      <c r="A8" s="83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85"/>
      <c r="P8" s="85"/>
      <c r="Q8" s="85"/>
      <c r="R8" s="85"/>
    </row>
    <row r="9" spans="1:20" ht="18.75">
      <c r="A9" s="83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85"/>
      <c r="P9" s="85"/>
      <c r="Q9" s="85"/>
      <c r="R9" s="85"/>
    </row>
    <row r="10" spans="1:20" ht="18.75">
      <c r="A10" s="83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85"/>
      <c r="P10" s="85"/>
      <c r="Q10" s="85"/>
      <c r="R10" s="85"/>
    </row>
    <row r="11" spans="1:20" ht="18.75">
      <c r="A11" s="83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85"/>
      <c r="P11" s="85"/>
      <c r="Q11" s="85"/>
      <c r="R11" s="85"/>
    </row>
    <row r="12" spans="1:20" ht="18.75">
      <c r="A12" s="83"/>
      <c r="B12" s="65">
        <v>2210</v>
      </c>
      <c r="C12" s="80" t="s">
        <v>40</v>
      </c>
      <c r="D12" s="80" t="s">
        <v>32</v>
      </c>
      <c r="E12" s="19" t="s">
        <v>637</v>
      </c>
      <c r="F12" s="80" t="s">
        <v>36</v>
      </c>
      <c r="G12" s="80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85"/>
      <c r="P12" s="85"/>
      <c r="Q12" s="85"/>
      <c r="R12" s="85"/>
    </row>
    <row r="13" spans="1:20" ht="18.75">
      <c r="A13" s="83"/>
      <c r="B13" s="65">
        <v>2300</v>
      </c>
      <c r="C13" s="85"/>
      <c r="D13" s="85"/>
      <c r="E13" s="19" t="s">
        <v>635</v>
      </c>
      <c r="F13" s="85"/>
      <c r="G13" s="85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85"/>
      <c r="P13" s="85"/>
      <c r="Q13" s="85"/>
      <c r="R13" s="85"/>
    </row>
    <row r="14" spans="1:20" ht="18.75">
      <c r="A14" s="83"/>
      <c r="B14" s="65">
        <v>2310</v>
      </c>
      <c r="C14" s="81"/>
      <c r="D14" s="81"/>
      <c r="E14" s="19" t="s">
        <v>636</v>
      </c>
      <c r="F14" s="81"/>
      <c r="G14" s="81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85"/>
      <c r="P14" s="85"/>
      <c r="Q14" s="85"/>
      <c r="R14" s="85"/>
    </row>
    <row r="15" spans="1:20" ht="18.75">
      <c r="A15" s="84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81"/>
      <c r="P15" s="81"/>
      <c r="Q15" s="81"/>
      <c r="R15" s="81"/>
    </row>
    <row r="16" spans="1:20" ht="18.75">
      <c r="A16" s="82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80">
        <v>7904</v>
      </c>
      <c r="P16" s="80">
        <v>8051</v>
      </c>
      <c r="Q16" s="80">
        <f>P16-O16</f>
        <v>147</v>
      </c>
      <c r="R16" s="80"/>
    </row>
    <row r="17" spans="1:18" ht="18.75">
      <c r="A17" s="83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85"/>
      <c r="P17" s="85"/>
      <c r="Q17" s="85"/>
      <c r="R17" s="85"/>
    </row>
    <row r="18" spans="1:18" ht="18.75">
      <c r="A18" s="83"/>
      <c r="B18" s="86">
        <v>1310</v>
      </c>
      <c r="C18" s="80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85"/>
      <c r="P18" s="85"/>
      <c r="Q18" s="85"/>
      <c r="R18" s="85"/>
    </row>
    <row r="19" spans="1:18" ht="18.75">
      <c r="A19" s="83"/>
      <c r="B19" s="88"/>
      <c r="C19" s="81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85"/>
      <c r="P19" s="85"/>
      <c r="Q19" s="85"/>
      <c r="R19" s="85"/>
    </row>
    <row r="20" spans="1:18" ht="18.75">
      <c r="A20" s="83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5"/>
      <c r="P20" s="85"/>
      <c r="Q20" s="85"/>
      <c r="R20" s="85"/>
    </row>
    <row r="21" spans="1:18" ht="18.75">
      <c r="A21" s="83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85"/>
      <c r="P21" s="85"/>
      <c r="Q21" s="85"/>
      <c r="R21" s="85"/>
    </row>
    <row r="22" spans="1:18" ht="18.75">
      <c r="A22" s="83"/>
      <c r="B22" s="86">
        <v>1647</v>
      </c>
      <c r="C22" s="80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85"/>
      <c r="P22" s="85"/>
      <c r="Q22" s="85"/>
      <c r="R22" s="85"/>
    </row>
    <row r="23" spans="1:18" ht="18.75">
      <c r="A23" s="83"/>
      <c r="B23" s="88"/>
      <c r="C23" s="81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85"/>
      <c r="P23" s="85"/>
      <c r="Q23" s="85"/>
      <c r="R23" s="85"/>
    </row>
    <row r="24" spans="1:18" ht="18.75">
      <c r="A24" s="83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85"/>
      <c r="P24" s="85"/>
      <c r="Q24" s="85"/>
      <c r="R24" s="85"/>
    </row>
    <row r="25" spans="1:18" ht="18.75">
      <c r="A25" s="83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85"/>
      <c r="P25" s="85"/>
      <c r="Q25" s="85"/>
      <c r="R25" s="85"/>
    </row>
    <row r="26" spans="1:18" ht="18.75">
      <c r="A26" s="83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85"/>
      <c r="P26" s="85"/>
      <c r="Q26" s="85"/>
      <c r="R26" s="85"/>
    </row>
    <row r="27" spans="1:18" ht="18.75">
      <c r="A27" s="84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81"/>
      <c r="P27" s="81"/>
      <c r="Q27" s="81"/>
      <c r="R27" s="81"/>
    </row>
    <row r="28" spans="1:18" ht="18.75">
      <c r="A28" s="82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80">
        <v>5649</v>
      </c>
      <c r="P28" s="80">
        <v>5684</v>
      </c>
      <c r="Q28" s="80">
        <f>P28-O28</f>
        <v>35</v>
      </c>
      <c r="R28" s="80"/>
    </row>
    <row r="29" spans="1:18" ht="18.75">
      <c r="A29" s="83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85"/>
      <c r="P29" s="85"/>
      <c r="Q29" s="85"/>
      <c r="R29" s="85"/>
    </row>
    <row r="30" spans="1:18" ht="18.75">
      <c r="A30" s="83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85"/>
      <c r="P30" s="85"/>
      <c r="Q30" s="85"/>
      <c r="R30" s="85"/>
    </row>
    <row r="31" spans="1:18" ht="18.75">
      <c r="A31" s="83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85"/>
      <c r="P31" s="85"/>
      <c r="Q31" s="85"/>
      <c r="R31" s="85"/>
    </row>
    <row r="32" spans="1:18" ht="18.75">
      <c r="A32" s="83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85"/>
      <c r="P32" s="85"/>
      <c r="Q32" s="85"/>
      <c r="R32" s="85"/>
    </row>
    <row r="33" spans="1:18" ht="18.75">
      <c r="A33" s="84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81"/>
      <c r="P33" s="81"/>
      <c r="Q33" s="81"/>
      <c r="R33" s="81"/>
    </row>
    <row r="34" spans="1:18" ht="18.75">
      <c r="A34" s="82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0">
        <v>7204</v>
      </c>
      <c r="P34" s="80">
        <v>7220</v>
      </c>
      <c r="Q34" s="80">
        <f>P34-O34</f>
        <v>16</v>
      </c>
      <c r="R34" s="80"/>
    </row>
    <row r="35" spans="1:18" ht="18.75">
      <c r="A35" s="83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85"/>
      <c r="P35" s="85"/>
      <c r="Q35" s="85"/>
      <c r="R35" s="85"/>
    </row>
    <row r="36" spans="1:18" ht="18.75">
      <c r="A36" s="83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85"/>
      <c r="P36" s="85"/>
      <c r="Q36" s="85"/>
      <c r="R36" s="85"/>
    </row>
    <row r="37" spans="1:18" ht="18.75">
      <c r="A37" s="83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85"/>
      <c r="P37" s="85"/>
      <c r="Q37" s="85"/>
      <c r="R37" s="85"/>
    </row>
    <row r="38" spans="1:18" ht="18.75">
      <c r="A38" s="83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85"/>
      <c r="P38" s="85"/>
      <c r="Q38" s="85"/>
      <c r="R38" s="85"/>
    </row>
    <row r="39" spans="1:18" ht="18.75">
      <c r="A39" s="83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85"/>
      <c r="P39" s="85"/>
      <c r="Q39" s="85"/>
      <c r="R39" s="85"/>
    </row>
    <row r="40" spans="1:18" ht="18.75">
      <c r="A40" s="84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1"/>
      <c r="P40" s="81"/>
      <c r="Q40" s="81"/>
      <c r="R40" s="81"/>
    </row>
    <row r="41" spans="1:18" ht="18.75">
      <c r="A41" s="82">
        <v>43196</v>
      </c>
      <c r="B41" s="86">
        <v>825</v>
      </c>
      <c r="C41" s="80"/>
      <c r="D41" s="80" t="s">
        <v>30</v>
      </c>
      <c r="E41" s="80" t="s">
        <v>634</v>
      </c>
      <c r="F41" s="80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80">
        <v>13</v>
      </c>
      <c r="O41" s="80">
        <v>5622</v>
      </c>
      <c r="P41" s="80">
        <v>5641</v>
      </c>
      <c r="Q41" s="80">
        <f>P41-O41</f>
        <v>19</v>
      </c>
      <c r="R41" s="80"/>
    </row>
    <row r="42" spans="1:18" ht="18.75">
      <c r="A42" s="83"/>
      <c r="B42" s="87"/>
      <c r="C42" s="85"/>
      <c r="D42" s="85"/>
      <c r="E42" s="85"/>
      <c r="F42" s="85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85"/>
      <c r="O42" s="85"/>
      <c r="P42" s="85"/>
      <c r="Q42" s="85"/>
      <c r="R42" s="85"/>
    </row>
    <row r="43" spans="1:18" ht="18.75">
      <c r="A43" s="83"/>
      <c r="B43" s="88"/>
      <c r="C43" s="81"/>
      <c r="D43" s="81"/>
      <c r="E43" s="81"/>
      <c r="F43" s="81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81"/>
      <c r="O43" s="85"/>
      <c r="P43" s="85"/>
      <c r="Q43" s="85"/>
      <c r="R43" s="85"/>
    </row>
    <row r="44" spans="1:18" ht="18.75">
      <c r="A44" s="83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85"/>
      <c r="P44" s="85"/>
      <c r="Q44" s="85"/>
      <c r="R44" s="85"/>
    </row>
    <row r="45" spans="1:18" ht="18.75">
      <c r="A45" s="83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85"/>
      <c r="P45" s="85"/>
      <c r="Q45" s="85"/>
      <c r="R45" s="85"/>
    </row>
    <row r="46" spans="1:18" ht="18.75">
      <c r="A46" s="83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85"/>
      <c r="P46" s="85"/>
      <c r="Q46" s="85"/>
      <c r="R46" s="85"/>
    </row>
    <row r="47" spans="1:18" ht="18.75">
      <c r="A47" s="83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5"/>
      <c r="P47" s="85"/>
      <c r="Q47" s="85"/>
      <c r="R47" s="85"/>
    </row>
    <row r="48" spans="1:18" ht="18.75">
      <c r="A48" s="83"/>
      <c r="B48" s="86">
        <v>2305</v>
      </c>
      <c r="C48" s="19"/>
      <c r="D48" s="80" t="s">
        <v>30</v>
      </c>
      <c r="E48" s="19" t="s">
        <v>675</v>
      </c>
      <c r="F48" s="80" t="s">
        <v>36</v>
      </c>
      <c r="G48" s="80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0">
        <v>12</v>
      </c>
      <c r="O48" s="85"/>
      <c r="P48" s="85"/>
      <c r="Q48" s="85"/>
      <c r="R48" s="85"/>
    </row>
    <row r="49" spans="1:18" ht="18.75">
      <c r="A49" s="84"/>
      <c r="B49" s="88"/>
      <c r="C49" s="19"/>
      <c r="D49" s="81"/>
      <c r="E49" s="19" t="s">
        <v>630</v>
      </c>
      <c r="F49" s="81"/>
      <c r="G49" s="81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81"/>
      <c r="O49" s="81"/>
      <c r="P49" s="81"/>
      <c r="Q49" s="81"/>
      <c r="R49" s="81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7"/>
  <sheetViews>
    <sheetView topLeftCell="A40" workbookViewId="0">
      <selection activeCell="F49" sqref="F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43197</v>
      </c>
      <c r="B2" s="86">
        <v>820</v>
      </c>
      <c r="C2" s="80"/>
      <c r="D2" s="80" t="s">
        <v>30</v>
      </c>
      <c r="E2" s="80" t="s">
        <v>634</v>
      </c>
      <c r="F2" s="80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80">
        <v>8009</v>
      </c>
      <c r="P2" s="80">
        <v>8047</v>
      </c>
      <c r="Q2" s="80">
        <f>P2-O2</f>
        <v>38</v>
      </c>
      <c r="R2" s="80"/>
    </row>
    <row r="3" spans="1:20" ht="18.75">
      <c r="A3" s="83"/>
      <c r="B3" s="87"/>
      <c r="C3" s="85"/>
      <c r="D3" s="85"/>
      <c r="E3" s="85"/>
      <c r="F3" s="85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5"/>
      <c r="P3" s="85"/>
      <c r="Q3" s="85"/>
      <c r="R3" s="85"/>
    </row>
    <row r="4" spans="1:20" ht="18.75">
      <c r="A4" s="83"/>
      <c r="B4" s="87"/>
      <c r="C4" s="85"/>
      <c r="D4" s="85"/>
      <c r="E4" s="85"/>
      <c r="F4" s="85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85"/>
      <c r="P4" s="85"/>
      <c r="Q4" s="85"/>
      <c r="R4" s="85"/>
    </row>
    <row r="5" spans="1:20" ht="18.75">
      <c r="A5" s="83"/>
      <c r="B5" s="88"/>
      <c r="C5" s="81"/>
      <c r="D5" s="81"/>
      <c r="E5" s="81"/>
      <c r="F5" s="81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85"/>
      <c r="P5" s="85"/>
      <c r="Q5" s="85"/>
      <c r="R5" s="85"/>
    </row>
    <row r="6" spans="1:20" ht="18.75">
      <c r="A6" s="83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5"/>
      <c r="P6" s="85"/>
      <c r="Q6" s="85"/>
      <c r="R6" s="85"/>
    </row>
    <row r="7" spans="1:20" ht="18.75">
      <c r="A7" s="83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85"/>
      <c r="P7" s="85"/>
      <c r="Q7" s="85"/>
      <c r="R7" s="85"/>
    </row>
    <row r="8" spans="1:20" ht="18.75">
      <c r="A8" s="83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5"/>
      <c r="P8" s="85"/>
      <c r="Q8" s="85"/>
      <c r="R8" s="85"/>
    </row>
    <row r="9" spans="1:20" ht="18.75">
      <c r="A9" s="83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85"/>
      <c r="P9" s="85"/>
      <c r="Q9" s="85"/>
      <c r="R9" s="85"/>
    </row>
    <row r="10" spans="1:20" ht="18.75">
      <c r="A10" s="84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81"/>
      <c r="P10" s="81"/>
      <c r="Q10" s="81"/>
      <c r="R10" s="81"/>
    </row>
    <row r="11" spans="1:20" ht="18.75">
      <c r="A11" s="82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80">
        <v>8051</v>
      </c>
      <c r="P11" s="80">
        <v>8108</v>
      </c>
      <c r="Q11" s="80">
        <f>P11-O11</f>
        <v>57</v>
      </c>
      <c r="R11" s="80"/>
    </row>
    <row r="12" spans="1:20" ht="18.75">
      <c r="A12" s="83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85"/>
      <c r="P12" s="85"/>
      <c r="Q12" s="85"/>
      <c r="R12" s="85"/>
    </row>
    <row r="13" spans="1:20" ht="18.75">
      <c r="A13" s="83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85"/>
      <c r="P13" s="85"/>
      <c r="Q13" s="85"/>
      <c r="R13" s="85"/>
    </row>
    <row r="14" spans="1:20" ht="18.75">
      <c r="A14" s="83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85"/>
      <c r="P14" s="85"/>
      <c r="Q14" s="85"/>
      <c r="R14" s="85"/>
    </row>
    <row r="15" spans="1:20" ht="18.75">
      <c r="A15" s="83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5"/>
      <c r="P15" s="85"/>
      <c r="Q15" s="85"/>
      <c r="R15" s="85"/>
    </row>
    <row r="16" spans="1:20" ht="18.75">
      <c r="A16" s="83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85"/>
      <c r="P16" s="85"/>
      <c r="Q16" s="85"/>
      <c r="R16" s="85"/>
    </row>
    <row r="17" spans="1:18" ht="18.75">
      <c r="A17" s="83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5"/>
      <c r="P17" s="85"/>
      <c r="Q17" s="85"/>
      <c r="R17" s="85"/>
    </row>
    <row r="18" spans="1:18" ht="18.75">
      <c r="A18" s="83"/>
      <c r="B18" s="68">
        <v>2010</v>
      </c>
      <c r="C18" s="19" t="s">
        <v>556</v>
      </c>
      <c r="D18" s="80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85"/>
      <c r="P18" s="85"/>
      <c r="Q18" s="85"/>
      <c r="R18" s="85"/>
    </row>
    <row r="19" spans="1:18" ht="18.75">
      <c r="A19" s="83"/>
      <c r="B19" s="68">
        <v>2040</v>
      </c>
      <c r="C19" s="19" t="s">
        <v>460</v>
      </c>
      <c r="D19" s="81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85"/>
      <c r="P19" s="85"/>
      <c r="Q19" s="85"/>
      <c r="R19" s="85"/>
    </row>
    <row r="20" spans="1:18" ht="18.75">
      <c r="A20" s="84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81"/>
      <c r="P20" s="81"/>
      <c r="Q20" s="81"/>
      <c r="R20" s="81"/>
    </row>
    <row r="21" spans="1:18" ht="18.75">
      <c r="A21" s="82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80">
        <v>5684</v>
      </c>
      <c r="P21" s="80">
        <v>5829</v>
      </c>
      <c r="Q21" s="80">
        <f>P21-O21</f>
        <v>145</v>
      </c>
      <c r="R21" s="80"/>
    </row>
    <row r="22" spans="1:18" ht="18.75">
      <c r="A22" s="83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85"/>
      <c r="P22" s="85"/>
      <c r="Q22" s="85"/>
      <c r="R22" s="85"/>
    </row>
    <row r="23" spans="1:18" ht="18.75">
      <c r="A23" s="83"/>
      <c r="B23" s="86">
        <v>1310</v>
      </c>
      <c r="C23" s="80"/>
      <c r="D23" s="80" t="s">
        <v>539</v>
      </c>
      <c r="E23" s="80" t="s">
        <v>685</v>
      </c>
      <c r="F23" s="80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85"/>
      <c r="P23" s="85"/>
      <c r="Q23" s="85"/>
      <c r="R23" s="85"/>
    </row>
    <row r="24" spans="1:18" ht="18.75">
      <c r="A24" s="83"/>
      <c r="B24" s="88"/>
      <c r="C24" s="81"/>
      <c r="D24" s="81"/>
      <c r="E24" s="81"/>
      <c r="F24" s="81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85"/>
      <c r="P24" s="85"/>
      <c r="Q24" s="85"/>
      <c r="R24" s="85"/>
    </row>
    <row r="25" spans="1:18" ht="18.75">
      <c r="A25" s="83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85"/>
      <c r="P25" s="85"/>
      <c r="Q25" s="85"/>
      <c r="R25" s="85"/>
    </row>
    <row r="26" spans="1:18" ht="18.75">
      <c r="A26" s="83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85"/>
      <c r="P26" s="85"/>
      <c r="Q26" s="85"/>
      <c r="R26" s="85"/>
    </row>
    <row r="27" spans="1:18" ht="18.75">
      <c r="A27" s="83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85"/>
      <c r="P27" s="85"/>
      <c r="Q27" s="85"/>
      <c r="R27" s="85"/>
    </row>
    <row r="28" spans="1:18" ht="18.75">
      <c r="A28" s="83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85"/>
      <c r="P28" s="85"/>
      <c r="Q28" s="85"/>
      <c r="R28" s="85"/>
    </row>
    <row r="29" spans="1:18" ht="18.75">
      <c r="A29" s="83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85"/>
      <c r="P29" s="85"/>
      <c r="Q29" s="85"/>
      <c r="R29" s="85"/>
    </row>
    <row r="30" spans="1:18" ht="18.75">
      <c r="A30" s="84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81"/>
      <c r="P30" s="81"/>
      <c r="Q30" s="81"/>
      <c r="R30" s="81"/>
    </row>
    <row r="31" spans="1:18" ht="18.75">
      <c r="A31" s="82">
        <v>43197</v>
      </c>
      <c r="B31" s="86">
        <v>822</v>
      </c>
      <c r="C31" s="80"/>
      <c r="D31" s="80" t="s">
        <v>539</v>
      </c>
      <c r="E31" s="80" t="s">
        <v>685</v>
      </c>
      <c r="F31" s="80" t="s">
        <v>541</v>
      </c>
      <c r="G31" s="19" t="s">
        <v>635</v>
      </c>
      <c r="H31" s="19"/>
      <c r="I31" s="19"/>
      <c r="J31" s="80" t="s">
        <v>652</v>
      </c>
      <c r="K31" s="80" t="s">
        <v>473</v>
      </c>
      <c r="L31" s="80" t="s">
        <v>474</v>
      </c>
      <c r="M31" s="19">
        <v>9.6</v>
      </c>
      <c r="N31" s="19">
        <v>3</v>
      </c>
      <c r="O31" s="80">
        <v>7221</v>
      </c>
      <c r="P31" s="80">
        <v>7259</v>
      </c>
      <c r="Q31" s="80">
        <f>P31-O31</f>
        <v>38</v>
      </c>
      <c r="R31" s="80"/>
    </row>
    <row r="32" spans="1:18" ht="18.75">
      <c r="A32" s="83"/>
      <c r="B32" s="87"/>
      <c r="C32" s="85"/>
      <c r="D32" s="85"/>
      <c r="E32" s="85"/>
      <c r="F32" s="85"/>
      <c r="G32" s="19" t="s">
        <v>636</v>
      </c>
      <c r="H32" s="19"/>
      <c r="I32" s="19"/>
      <c r="J32" s="85"/>
      <c r="K32" s="85"/>
      <c r="L32" s="85"/>
      <c r="M32" s="19">
        <v>9.6</v>
      </c>
      <c r="N32" s="19">
        <v>2</v>
      </c>
      <c r="O32" s="85"/>
      <c r="P32" s="85"/>
      <c r="Q32" s="85"/>
      <c r="R32" s="85"/>
    </row>
    <row r="33" spans="1:18" ht="18.75">
      <c r="A33" s="83"/>
      <c r="B33" s="88"/>
      <c r="C33" s="81"/>
      <c r="D33" s="81"/>
      <c r="E33" s="81"/>
      <c r="F33" s="81"/>
      <c r="G33" s="19" t="s">
        <v>637</v>
      </c>
      <c r="H33" s="19"/>
      <c r="I33" s="19"/>
      <c r="J33" s="81"/>
      <c r="K33" s="81"/>
      <c r="L33" s="81"/>
      <c r="M33" s="19">
        <v>9.6</v>
      </c>
      <c r="N33" s="19">
        <v>2</v>
      </c>
      <c r="O33" s="85"/>
      <c r="P33" s="85"/>
      <c r="Q33" s="85"/>
      <c r="R33" s="85"/>
    </row>
    <row r="34" spans="1:18" ht="18.75">
      <c r="A34" s="83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5"/>
      <c r="P34" s="85"/>
      <c r="Q34" s="85"/>
      <c r="R34" s="85"/>
    </row>
    <row r="35" spans="1:18" ht="18.75">
      <c r="A35" s="83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85"/>
      <c r="P35" s="85"/>
      <c r="Q35" s="85"/>
      <c r="R35" s="85"/>
    </row>
    <row r="36" spans="1:18" ht="18.75">
      <c r="A36" s="83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85"/>
      <c r="P36" s="85"/>
      <c r="Q36" s="85"/>
      <c r="R36" s="85"/>
    </row>
    <row r="37" spans="1:18" ht="18.75">
      <c r="A37" s="83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85"/>
      <c r="P37" s="85"/>
      <c r="Q37" s="85"/>
      <c r="R37" s="85"/>
    </row>
    <row r="38" spans="1:18" ht="18.75">
      <c r="A38" s="83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85"/>
      <c r="P38" s="85"/>
      <c r="Q38" s="85"/>
      <c r="R38" s="85"/>
    </row>
    <row r="39" spans="1:18" ht="18.75">
      <c r="A39" s="83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5"/>
      <c r="P39" s="85"/>
      <c r="Q39" s="85"/>
      <c r="R39" s="85"/>
    </row>
    <row r="40" spans="1:18" ht="18.75">
      <c r="A40" s="83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85"/>
      <c r="P40" s="85"/>
      <c r="Q40" s="85"/>
      <c r="R40" s="85"/>
    </row>
    <row r="41" spans="1:18" ht="18.75">
      <c r="A41" s="83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85"/>
      <c r="P41" s="85"/>
      <c r="Q41" s="85"/>
      <c r="R41" s="85"/>
    </row>
    <row r="42" spans="1:18" ht="18.75">
      <c r="A42" s="83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85"/>
      <c r="P42" s="85"/>
      <c r="Q42" s="85"/>
      <c r="R42" s="85"/>
    </row>
    <row r="43" spans="1:18" ht="18.75">
      <c r="A43" s="83"/>
      <c r="B43" s="68">
        <v>2250</v>
      </c>
      <c r="C43" s="19"/>
      <c r="D43" s="80" t="s">
        <v>32</v>
      </c>
      <c r="E43" s="19" t="s">
        <v>637</v>
      </c>
      <c r="F43" s="80" t="s">
        <v>36</v>
      </c>
      <c r="G43" s="80" t="s">
        <v>617</v>
      </c>
      <c r="H43" s="19"/>
      <c r="I43" s="19"/>
      <c r="J43" s="80" t="s">
        <v>652</v>
      </c>
      <c r="K43" s="80" t="s">
        <v>473</v>
      </c>
      <c r="L43" s="80" t="s">
        <v>474</v>
      </c>
      <c r="M43" s="80">
        <v>9.6</v>
      </c>
      <c r="N43" s="19">
        <v>2</v>
      </c>
      <c r="O43" s="85"/>
      <c r="P43" s="85"/>
      <c r="Q43" s="85"/>
      <c r="R43" s="85"/>
    </row>
    <row r="44" spans="1:18" ht="18.75">
      <c r="A44" s="83"/>
      <c r="B44" s="68">
        <v>2300</v>
      </c>
      <c r="C44" s="19"/>
      <c r="D44" s="81"/>
      <c r="E44" s="19" t="s">
        <v>635</v>
      </c>
      <c r="F44" s="81"/>
      <c r="G44" s="81"/>
      <c r="H44" s="19"/>
      <c r="I44" s="19"/>
      <c r="J44" s="81"/>
      <c r="K44" s="81"/>
      <c r="L44" s="81"/>
      <c r="M44" s="81"/>
      <c r="N44" s="19">
        <v>2</v>
      </c>
      <c r="O44" s="85"/>
      <c r="P44" s="85"/>
      <c r="Q44" s="85"/>
      <c r="R44" s="85"/>
    </row>
    <row r="45" spans="1:18" ht="18.75">
      <c r="A45" s="84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81"/>
      <c r="P45" s="81"/>
      <c r="Q45" s="81"/>
      <c r="R45" s="81"/>
    </row>
    <row r="46" spans="1:18" ht="18.75">
      <c r="A46" s="82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80">
        <v>5641</v>
      </c>
      <c r="P46" s="80">
        <v>5658</v>
      </c>
      <c r="Q46" s="80">
        <f>P46-O46</f>
        <v>17</v>
      </c>
      <c r="R46" s="80"/>
    </row>
    <row r="47" spans="1:18" ht="18.75">
      <c r="A47" s="83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85"/>
      <c r="P47" s="85"/>
      <c r="Q47" s="85"/>
      <c r="R47" s="85"/>
    </row>
    <row r="48" spans="1:18" ht="18.75">
      <c r="A48" s="83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85"/>
      <c r="P48" s="85"/>
      <c r="Q48" s="85"/>
      <c r="R48" s="85"/>
    </row>
    <row r="49" spans="1:18" ht="18.75">
      <c r="A49" s="83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85"/>
      <c r="P49" s="85"/>
      <c r="Q49" s="85"/>
      <c r="R49" s="85"/>
    </row>
    <row r="50" spans="1:18" ht="18.75">
      <c r="A50" s="83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85"/>
      <c r="P50" s="85"/>
      <c r="Q50" s="85"/>
      <c r="R50" s="85"/>
    </row>
    <row r="51" spans="1:18" ht="18.75">
      <c r="A51" s="84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81"/>
      <c r="P51" s="81"/>
      <c r="Q51" s="81"/>
      <c r="R51" s="81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0">
        <v>8047</v>
      </c>
      <c r="P2" s="80">
        <v>8066</v>
      </c>
      <c r="Q2" s="80">
        <f>P2-O2</f>
        <v>19</v>
      </c>
      <c r="R2" s="80"/>
    </row>
    <row r="3" spans="1:20" ht="18.75">
      <c r="A3" s="83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5"/>
      <c r="P3" s="85"/>
      <c r="Q3" s="85"/>
      <c r="R3" s="85"/>
    </row>
    <row r="4" spans="1:20" ht="18.75">
      <c r="A4" s="83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85"/>
      <c r="P4" s="85"/>
      <c r="Q4" s="85"/>
      <c r="R4" s="85"/>
    </row>
    <row r="5" spans="1:20" ht="18.75">
      <c r="A5" s="83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85"/>
      <c r="P5" s="85"/>
      <c r="Q5" s="85"/>
      <c r="R5" s="85"/>
    </row>
    <row r="6" spans="1:20" ht="18.75">
      <c r="A6" s="83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85"/>
      <c r="P6" s="85"/>
      <c r="Q6" s="85"/>
      <c r="R6" s="85"/>
    </row>
    <row r="7" spans="1:20" ht="18.75">
      <c r="A7" s="83"/>
      <c r="B7" s="69">
        <v>1645</v>
      </c>
      <c r="C7" s="80"/>
      <c r="D7" s="80" t="s">
        <v>32</v>
      </c>
      <c r="E7" s="19" t="s">
        <v>635</v>
      </c>
      <c r="F7" s="80" t="s">
        <v>30</v>
      </c>
      <c r="G7" s="80" t="s">
        <v>634</v>
      </c>
      <c r="H7" s="80"/>
      <c r="I7" s="80"/>
      <c r="J7" s="80" t="s">
        <v>652</v>
      </c>
      <c r="K7" s="80" t="s">
        <v>39</v>
      </c>
      <c r="L7" s="80" t="s">
        <v>622</v>
      </c>
      <c r="M7" s="80">
        <v>9.6</v>
      </c>
      <c r="N7" s="19">
        <v>1</v>
      </c>
      <c r="O7" s="85"/>
      <c r="P7" s="85"/>
      <c r="Q7" s="85"/>
      <c r="R7" s="85"/>
    </row>
    <row r="8" spans="1:20" ht="18.75">
      <c r="A8" s="83"/>
      <c r="B8" s="69">
        <v>1650</v>
      </c>
      <c r="C8" s="81"/>
      <c r="D8" s="81"/>
      <c r="E8" s="19" t="s">
        <v>637</v>
      </c>
      <c r="F8" s="81"/>
      <c r="G8" s="81"/>
      <c r="H8" s="81"/>
      <c r="I8" s="81"/>
      <c r="J8" s="81"/>
      <c r="K8" s="81"/>
      <c r="L8" s="81"/>
      <c r="M8" s="81"/>
      <c r="N8" s="19">
        <v>1</v>
      </c>
      <c r="O8" s="85"/>
      <c r="P8" s="85"/>
      <c r="Q8" s="85"/>
      <c r="R8" s="85"/>
    </row>
    <row r="9" spans="1:20" ht="18.75">
      <c r="A9" s="83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5"/>
      <c r="P9" s="85"/>
      <c r="Q9" s="85"/>
      <c r="R9" s="85"/>
    </row>
    <row r="10" spans="1:20" ht="18.75">
      <c r="A10" s="83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85"/>
      <c r="P10" s="85"/>
      <c r="Q10" s="85"/>
      <c r="R10" s="85"/>
    </row>
    <row r="11" spans="1:20" ht="18.75">
      <c r="A11" s="84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1"/>
      <c r="P11" s="81"/>
      <c r="Q11" s="81"/>
      <c r="R11" s="81"/>
    </row>
    <row r="12" spans="1:20" ht="18.75">
      <c r="A12" s="82">
        <v>43198</v>
      </c>
      <c r="B12" s="86">
        <v>820</v>
      </c>
      <c r="C12" s="80"/>
      <c r="D12" s="80" t="s">
        <v>30</v>
      </c>
      <c r="E12" s="80" t="s">
        <v>634</v>
      </c>
      <c r="F12" s="80" t="s">
        <v>32</v>
      </c>
      <c r="G12" s="19" t="s">
        <v>635</v>
      </c>
      <c r="H12" s="80"/>
      <c r="I12" s="80"/>
      <c r="J12" s="80" t="s">
        <v>652</v>
      </c>
      <c r="K12" s="80" t="s">
        <v>457</v>
      </c>
      <c r="L12" s="80" t="s">
        <v>458</v>
      </c>
      <c r="M12" s="80">
        <v>9.6</v>
      </c>
      <c r="N12" s="19">
        <v>3</v>
      </c>
      <c r="O12" s="80">
        <v>8108</v>
      </c>
      <c r="P12" s="80">
        <v>8144</v>
      </c>
      <c r="Q12" s="80">
        <f>P12-O12</f>
        <v>36</v>
      </c>
      <c r="R12" s="80"/>
    </row>
    <row r="13" spans="1:20" ht="18.75">
      <c r="A13" s="83"/>
      <c r="B13" s="87"/>
      <c r="C13" s="85"/>
      <c r="D13" s="85"/>
      <c r="E13" s="85"/>
      <c r="F13" s="85"/>
      <c r="G13" s="19" t="s">
        <v>636</v>
      </c>
      <c r="H13" s="85"/>
      <c r="I13" s="85"/>
      <c r="J13" s="85"/>
      <c r="K13" s="85"/>
      <c r="L13" s="85"/>
      <c r="M13" s="85"/>
      <c r="N13" s="19">
        <v>2</v>
      </c>
      <c r="O13" s="85"/>
      <c r="P13" s="85"/>
      <c r="Q13" s="85"/>
      <c r="R13" s="85"/>
    </row>
    <row r="14" spans="1:20" ht="18.75">
      <c r="A14" s="83"/>
      <c r="B14" s="88"/>
      <c r="C14" s="81"/>
      <c r="D14" s="81"/>
      <c r="E14" s="81"/>
      <c r="F14" s="81"/>
      <c r="G14" s="19" t="s">
        <v>637</v>
      </c>
      <c r="H14" s="81"/>
      <c r="I14" s="81"/>
      <c r="J14" s="81"/>
      <c r="K14" s="81"/>
      <c r="L14" s="81"/>
      <c r="M14" s="81"/>
      <c r="N14" s="19">
        <v>1</v>
      </c>
      <c r="O14" s="85"/>
      <c r="P14" s="85"/>
      <c r="Q14" s="85"/>
      <c r="R14" s="85"/>
    </row>
    <row r="15" spans="1:20" ht="18.75">
      <c r="A15" s="83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5"/>
      <c r="P15" s="85"/>
      <c r="Q15" s="85"/>
      <c r="R15" s="85"/>
    </row>
    <row r="16" spans="1:20" ht="18.75">
      <c r="A16" s="83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85"/>
      <c r="P16" s="85"/>
      <c r="Q16" s="85"/>
      <c r="R16" s="85"/>
    </row>
    <row r="17" spans="1:18" ht="18.75">
      <c r="A17" s="83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85"/>
      <c r="P17" s="85"/>
      <c r="Q17" s="85"/>
      <c r="R17" s="85"/>
    </row>
    <row r="18" spans="1:18" ht="18.75">
      <c r="A18" s="83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85"/>
      <c r="P18" s="85"/>
      <c r="Q18" s="85"/>
      <c r="R18" s="85"/>
    </row>
    <row r="19" spans="1:18" ht="18.75">
      <c r="A19" s="83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85"/>
      <c r="P19" s="85"/>
      <c r="Q19" s="85"/>
      <c r="R19" s="85"/>
    </row>
    <row r="20" spans="1:18" ht="18.75">
      <c r="A20" s="83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85"/>
      <c r="P20" s="85"/>
      <c r="Q20" s="85"/>
      <c r="R20" s="85"/>
    </row>
    <row r="21" spans="1:18" ht="18.75">
      <c r="A21" s="83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85"/>
      <c r="P21" s="85"/>
      <c r="Q21" s="85"/>
      <c r="R21" s="85"/>
    </row>
    <row r="22" spans="1:18" ht="18.75">
      <c r="A22" s="83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85"/>
      <c r="P22" s="85"/>
      <c r="Q22" s="85"/>
      <c r="R22" s="85"/>
    </row>
    <row r="23" spans="1:18" ht="18.75">
      <c r="A23" s="83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85"/>
      <c r="P23" s="85"/>
      <c r="Q23" s="85"/>
      <c r="R23" s="85"/>
    </row>
    <row r="24" spans="1:18" ht="18.75">
      <c r="A24" s="83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85"/>
      <c r="P24" s="85"/>
      <c r="Q24" s="85"/>
      <c r="R24" s="85"/>
    </row>
    <row r="25" spans="1:18" ht="18.75">
      <c r="A25" s="83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85"/>
      <c r="P25" s="85"/>
      <c r="Q25" s="85"/>
      <c r="R25" s="85"/>
    </row>
    <row r="26" spans="1:18" ht="18.75">
      <c r="A26" s="83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85"/>
      <c r="P26" s="85"/>
      <c r="Q26" s="85"/>
      <c r="R26" s="85"/>
    </row>
    <row r="27" spans="1:18" ht="18.75">
      <c r="A27" s="84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81"/>
      <c r="P27" s="81"/>
      <c r="Q27" s="81"/>
      <c r="R27" s="81"/>
    </row>
    <row r="28" spans="1:18" ht="18.75">
      <c r="A28" s="89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80">
        <v>5829</v>
      </c>
      <c r="P28" s="80">
        <v>5944</v>
      </c>
      <c r="Q28" s="80">
        <f>P28-O28</f>
        <v>115</v>
      </c>
      <c r="R28" s="80"/>
    </row>
    <row r="29" spans="1:18" ht="18.75">
      <c r="A29" s="90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85"/>
      <c r="P29" s="85"/>
      <c r="Q29" s="85"/>
      <c r="R29" s="85"/>
    </row>
    <row r="30" spans="1:18" ht="18.75">
      <c r="A30" s="90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85"/>
      <c r="P30" s="85"/>
      <c r="Q30" s="85"/>
      <c r="R30" s="85"/>
    </row>
    <row r="31" spans="1:18" ht="18.75">
      <c r="A31" s="90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5"/>
      <c r="P31" s="85"/>
      <c r="Q31" s="85"/>
      <c r="R31" s="85"/>
    </row>
    <row r="32" spans="1:18" ht="18.75">
      <c r="A32" s="90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85"/>
      <c r="P32" s="85"/>
      <c r="Q32" s="85"/>
      <c r="R32" s="85"/>
    </row>
    <row r="33" spans="1:18" ht="18.75">
      <c r="A33" s="90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85"/>
      <c r="P33" s="85"/>
      <c r="Q33" s="85"/>
      <c r="R33" s="85"/>
    </row>
    <row r="34" spans="1:18" ht="18.75">
      <c r="A34" s="90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85"/>
      <c r="P34" s="85"/>
      <c r="Q34" s="85"/>
      <c r="R34" s="85"/>
    </row>
    <row r="35" spans="1:18" ht="18.75">
      <c r="A35" s="90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85"/>
      <c r="P35" s="85"/>
      <c r="Q35" s="85"/>
      <c r="R35" s="85"/>
    </row>
    <row r="36" spans="1:18" ht="18.75">
      <c r="A36" s="90"/>
      <c r="B36" s="69">
        <v>2010</v>
      </c>
      <c r="C36" s="80" t="s">
        <v>460</v>
      </c>
      <c r="D36" s="80" t="s">
        <v>454</v>
      </c>
      <c r="E36" s="19" t="s">
        <v>620</v>
      </c>
      <c r="F36" s="80" t="s">
        <v>36</v>
      </c>
      <c r="G36" s="80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85"/>
      <c r="P36" s="85"/>
      <c r="Q36" s="85"/>
      <c r="R36" s="85"/>
    </row>
    <row r="37" spans="1:18" ht="18.75">
      <c r="A37" s="90"/>
      <c r="B37" s="69">
        <v>2039</v>
      </c>
      <c r="C37" s="81"/>
      <c r="D37" s="81"/>
      <c r="E37" s="19" t="s">
        <v>618</v>
      </c>
      <c r="F37" s="81"/>
      <c r="G37" s="81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85"/>
      <c r="P37" s="85"/>
      <c r="Q37" s="85"/>
      <c r="R37" s="85"/>
    </row>
    <row r="38" spans="1:18" ht="18.75">
      <c r="A38" s="90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85"/>
      <c r="P38" s="85"/>
      <c r="Q38" s="85"/>
      <c r="R38" s="85"/>
    </row>
    <row r="39" spans="1:18" ht="18.75">
      <c r="A39" s="90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85"/>
      <c r="P39" s="85"/>
      <c r="Q39" s="85"/>
      <c r="R39" s="85"/>
    </row>
    <row r="40" spans="1:18" ht="18.75">
      <c r="A40" s="91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81"/>
      <c r="P40" s="81"/>
      <c r="Q40" s="81"/>
      <c r="R40" s="81"/>
    </row>
    <row r="41" spans="1:18" ht="18.75">
      <c r="A41" s="82">
        <v>43198</v>
      </c>
      <c r="B41" s="86">
        <v>815</v>
      </c>
      <c r="C41" s="80"/>
      <c r="D41" s="80" t="s">
        <v>30</v>
      </c>
      <c r="E41" s="80" t="s">
        <v>634</v>
      </c>
      <c r="F41" s="80" t="s">
        <v>36</v>
      </c>
      <c r="G41" s="19" t="s">
        <v>657</v>
      </c>
      <c r="H41" s="92"/>
      <c r="I41" s="93"/>
      <c r="J41" s="80" t="s">
        <v>652</v>
      </c>
      <c r="K41" s="80" t="s">
        <v>473</v>
      </c>
      <c r="L41" s="80" t="s">
        <v>474</v>
      </c>
      <c r="M41" s="80">
        <v>9.6</v>
      </c>
      <c r="N41" s="19">
        <v>3</v>
      </c>
      <c r="O41" s="80">
        <v>7259</v>
      </c>
      <c r="P41" s="80">
        <v>7281</v>
      </c>
      <c r="Q41" s="80">
        <f>P41-O41</f>
        <v>22</v>
      </c>
      <c r="R41" s="80"/>
    </row>
    <row r="42" spans="1:18" ht="18.75">
      <c r="A42" s="83"/>
      <c r="B42" s="87"/>
      <c r="C42" s="85"/>
      <c r="D42" s="85"/>
      <c r="E42" s="85"/>
      <c r="F42" s="85"/>
      <c r="G42" s="19" t="s">
        <v>627</v>
      </c>
      <c r="H42" s="96"/>
      <c r="I42" s="97"/>
      <c r="J42" s="85"/>
      <c r="K42" s="85"/>
      <c r="L42" s="85"/>
      <c r="M42" s="85"/>
      <c r="N42" s="19">
        <v>2</v>
      </c>
      <c r="O42" s="85"/>
      <c r="P42" s="85"/>
      <c r="Q42" s="85"/>
      <c r="R42" s="85"/>
    </row>
    <row r="43" spans="1:18" ht="18.75">
      <c r="A43" s="83"/>
      <c r="B43" s="87"/>
      <c r="C43" s="85"/>
      <c r="D43" s="85"/>
      <c r="E43" s="85"/>
      <c r="F43" s="85"/>
      <c r="G43" s="19" t="s">
        <v>710</v>
      </c>
      <c r="H43" s="96"/>
      <c r="I43" s="97"/>
      <c r="J43" s="85"/>
      <c r="K43" s="85"/>
      <c r="L43" s="85"/>
      <c r="M43" s="85"/>
      <c r="N43" s="19">
        <v>2</v>
      </c>
      <c r="O43" s="85"/>
      <c r="P43" s="85"/>
      <c r="Q43" s="85"/>
      <c r="R43" s="85"/>
    </row>
    <row r="44" spans="1:18" ht="18.75">
      <c r="A44" s="83"/>
      <c r="B44" s="88"/>
      <c r="C44" s="81"/>
      <c r="D44" s="81"/>
      <c r="E44" s="81"/>
      <c r="F44" s="81"/>
      <c r="G44" s="19" t="s">
        <v>680</v>
      </c>
      <c r="H44" s="94"/>
      <c r="I44" s="95"/>
      <c r="J44" s="81"/>
      <c r="K44" s="81"/>
      <c r="L44" s="81"/>
      <c r="M44" s="81"/>
      <c r="N44" s="19">
        <v>7</v>
      </c>
      <c r="O44" s="85"/>
      <c r="P44" s="85"/>
      <c r="Q44" s="85"/>
      <c r="R44" s="85"/>
    </row>
    <row r="45" spans="1:18" ht="18.75">
      <c r="A45" s="83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85"/>
      <c r="P45" s="85"/>
      <c r="Q45" s="85"/>
      <c r="R45" s="85"/>
    </row>
    <row r="46" spans="1:18" ht="18.75">
      <c r="A46" s="83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85"/>
      <c r="P46" s="85"/>
      <c r="Q46" s="85"/>
      <c r="R46" s="85"/>
    </row>
    <row r="47" spans="1:18" ht="18.75">
      <c r="A47" s="83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85"/>
      <c r="P47" s="85"/>
      <c r="Q47" s="85"/>
      <c r="R47" s="85"/>
    </row>
    <row r="48" spans="1:18" ht="18.75">
      <c r="A48" s="83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85"/>
      <c r="P48" s="85"/>
      <c r="Q48" s="85"/>
      <c r="R48" s="85"/>
    </row>
    <row r="49" spans="1:18" ht="18.75">
      <c r="A49" s="83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85"/>
      <c r="P49" s="85"/>
      <c r="Q49" s="85"/>
      <c r="R49" s="85"/>
    </row>
    <row r="50" spans="1:18" ht="18.75">
      <c r="A50" s="83"/>
      <c r="B50" s="69">
        <v>2245</v>
      </c>
      <c r="C50" s="19"/>
      <c r="D50" s="19" t="s">
        <v>30</v>
      </c>
      <c r="E50" s="19" t="s">
        <v>630</v>
      </c>
      <c r="F50" s="80" t="s">
        <v>36</v>
      </c>
      <c r="G50" s="80" t="s">
        <v>617</v>
      </c>
      <c r="H50" s="92"/>
      <c r="I50" s="93"/>
      <c r="J50" s="80" t="s">
        <v>652</v>
      </c>
      <c r="K50" s="80" t="s">
        <v>473</v>
      </c>
      <c r="L50" s="80" t="s">
        <v>474</v>
      </c>
      <c r="M50" s="80">
        <v>9.6</v>
      </c>
      <c r="N50" s="19">
        <v>4</v>
      </c>
      <c r="O50" s="85"/>
      <c r="P50" s="85"/>
      <c r="Q50" s="85"/>
      <c r="R50" s="85"/>
    </row>
    <row r="51" spans="1:18" ht="18.75">
      <c r="A51" s="84"/>
      <c r="B51" s="69">
        <v>2255</v>
      </c>
      <c r="C51" s="19"/>
      <c r="D51" s="19" t="s">
        <v>30</v>
      </c>
      <c r="E51" s="19" t="s">
        <v>641</v>
      </c>
      <c r="F51" s="81"/>
      <c r="G51" s="81"/>
      <c r="H51" s="94"/>
      <c r="I51" s="95"/>
      <c r="J51" s="81"/>
      <c r="K51" s="81"/>
      <c r="L51" s="81"/>
      <c r="M51" s="81"/>
      <c r="N51" s="19">
        <v>3</v>
      </c>
      <c r="O51" s="81"/>
      <c r="P51" s="81"/>
      <c r="Q51" s="81"/>
      <c r="R51" s="81"/>
    </row>
    <row r="52" spans="1:18" ht="18.75">
      <c r="A52" s="82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80">
        <v>5658</v>
      </c>
      <c r="P52" s="80">
        <v>5826</v>
      </c>
      <c r="Q52" s="80">
        <f>P52-O52</f>
        <v>168</v>
      </c>
      <c r="R52" s="80"/>
    </row>
    <row r="53" spans="1:18" ht="18.75">
      <c r="A53" s="83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85"/>
      <c r="P53" s="85"/>
      <c r="Q53" s="85"/>
      <c r="R53" s="85"/>
    </row>
    <row r="54" spans="1:18" ht="18.75">
      <c r="A54" s="83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85"/>
      <c r="P54" s="85"/>
      <c r="Q54" s="85"/>
      <c r="R54" s="85"/>
    </row>
    <row r="55" spans="1:18" ht="18.75">
      <c r="A55" s="83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5"/>
      <c r="P55" s="85"/>
      <c r="Q55" s="85"/>
      <c r="R55" s="85"/>
    </row>
    <row r="56" spans="1:18" ht="18.75">
      <c r="A56" s="83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85"/>
      <c r="P56" s="85"/>
      <c r="Q56" s="85"/>
      <c r="R56" s="85"/>
    </row>
    <row r="57" spans="1:18" ht="18.75">
      <c r="A57" s="83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85"/>
      <c r="P57" s="85"/>
      <c r="Q57" s="85"/>
      <c r="R57" s="85"/>
    </row>
    <row r="58" spans="1:18" ht="18.75">
      <c r="A58" s="83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85"/>
      <c r="P58" s="85"/>
      <c r="Q58" s="85"/>
      <c r="R58" s="85"/>
    </row>
    <row r="59" spans="1:18" ht="18.75">
      <c r="A59" s="83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85"/>
      <c r="P59" s="85"/>
      <c r="Q59" s="85"/>
      <c r="R59" s="85"/>
    </row>
    <row r="60" spans="1:18" ht="18.75">
      <c r="A60" s="84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81"/>
      <c r="P60" s="81"/>
      <c r="Q60" s="81"/>
      <c r="R60" s="81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8"/>
  <sheetViews>
    <sheetView topLeftCell="A52" workbookViewId="0">
      <selection activeCell="E62" sqref="E62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43199</v>
      </c>
      <c r="B2" s="73">
        <v>850</v>
      </c>
      <c r="C2" s="19"/>
      <c r="D2" s="19" t="s">
        <v>36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0">
        <v>8066</v>
      </c>
      <c r="P2" s="80">
        <v>8226</v>
      </c>
      <c r="Q2" s="80">
        <f>P2-O2</f>
        <v>160</v>
      </c>
      <c r="R2" s="80"/>
    </row>
    <row r="3" spans="1:20" ht="18.75">
      <c r="A3" s="83"/>
      <c r="B3" s="73">
        <v>1040</v>
      </c>
      <c r="C3" s="19" t="s">
        <v>460</v>
      </c>
      <c r="D3" s="19" t="s">
        <v>454</v>
      </c>
      <c r="E3" s="19" t="s">
        <v>618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5"/>
      <c r="P3" s="85"/>
      <c r="Q3" s="85"/>
      <c r="R3" s="85"/>
    </row>
    <row r="4" spans="1:20" ht="18.75">
      <c r="A4" s="83"/>
      <c r="B4" s="73">
        <v>1335</v>
      </c>
      <c r="C4" s="19"/>
      <c r="D4" s="19" t="s">
        <v>30</v>
      </c>
      <c r="E4" s="19" t="s">
        <v>715</v>
      </c>
      <c r="F4" s="19" t="s">
        <v>454</v>
      </c>
      <c r="G4" s="19" t="s">
        <v>618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 t="s">
        <v>623</v>
      </c>
      <c r="O4" s="85"/>
      <c r="P4" s="85"/>
      <c r="Q4" s="85"/>
      <c r="R4" s="85"/>
    </row>
    <row r="5" spans="1:20" ht="18.75">
      <c r="A5" s="83"/>
      <c r="B5" s="73">
        <v>1445</v>
      </c>
      <c r="C5" s="19" t="s">
        <v>460</v>
      </c>
      <c r="D5" s="19" t="s">
        <v>454</v>
      </c>
      <c r="E5" s="19" t="s">
        <v>618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85"/>
      <c r="P5" s="85"/>
      <c r="Q5" s="85"/>
      <c r="R5" s="85"/>
    </row>
    <row r="6" spans="1:20" ht="18.75">
      <c r="A6" s="83"/>
      <c r="B6" s="73">
        <v>1540</v>
      </c>
      <c r="C6" s="19" t="s">
        <v>460</v>
      </c>
      <c r="D6" s="19" t="s">
        <v>454</v>
      </c>
      <c r="E6" s="19" t="s">
        <v>618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5"/>
      <c r="P6" s="85"/>
      <c r="Q6" s="85"/>
      <c r="R6" s="85"/>
    </row>
    <row r="7" spans="1:20" ht="18.75">
      <c r="A7" s="83"/>
      <c r="B7" s="86">
        <v>1659</v>
      </c>
      <c r="C7" s="80" t="s">
        <v>460</v>
      </c>
      <c r="D7" s="80" t="s">
        <v>454</v>
      </c>
      <c r="E7" s="19" t="s">
        <v>618</v>
      </c>
      <c r="F7" s="80" t="s">
        <v>36</v>
      </c>
      <c r="G7" s="80" t="s">
        <v>617</v>
      </c>
      <c r="H7" s="92"/>
      <c r="I7" s="93"/>
      <c r="J7" s="80" t="s">
        <v>652</v>
      </c>
      <c r="K7" s="80" t="s">
        <v>39</v>
      </c>
      <c r="L7" s="80" t="s">
        <v>622</v>
      </c>
      <c r="M7" s="80">
        <v>9.6</v>
      </c>
      <c r="N7" s="80">
        <v>14</v>
      </c>
      <c r="O7" s="85"/>
      <c r="P7" s="85"/>
      <c r="Q7" s="85"/>
      <c r="R7" s="85"/>
    </row>
    <row r="8" spans="1:20" ht="18.75">
      <c r="A8" s="83"/>
      <c r="B8" s="88"/>
      <c r="C8" s="81"/>
      <c r="D8" s="81"/>
      <c r="E8" s="19" t="s">
        <v>620</v>
      </c>
      <c r="F8" s="81"/>
      <c r="G8" s="81"/>
      <c r="H8" s="94"/>
      <c r="I8" s="95"/>
      <c r="J8" s="81"/>
      <c r="K8" s="81"/>
      <c r="L8" s="81"/>
      <c r="M8" s="81"/>
      <c r="N8" s="81"/>
      <c r="O8" s="85"/>
      <c r="P8" s="85"/>
      <c r="Q8" s="85"/>
      <c r="R8" s="85"/>
    </row>
    <row r="9" spans="1:20" ht="18.75">
      <c r="A9" s="83"/>
      <c r="B9" s="73">
        <v>2010</v>
      </c>
      <c r="C9" s="19" t="s">
        <v>460</v>
      </c>
      <c r="D9" s="19" t="s">
        <v>454</v>
      </c>
      <c r="E9" s="19" t="s">
        <v>618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</v>
      </c>
      <c r="O9" s="85"/>
      <c r="P9" s="85"/>
      <c r="Q9" s="85"/>
      <c r="R9" s="85"/>
    </row>
    <row r="10" spans="1:20" ht="18.75">
      <c r="A10" s="83"/>
      <c r="B10" s="73">
        <v>2155</v>
      </c>
      <c r="C10" s="19" t="s">
        <v>460</v>
      </c>
      <c r="D10" s="19" t="s">
        <v>454</v>
      </c>
      <c r="E10" s="19" t="s">
        <v>618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5"/>
      <c r="P10" s="85"/>
      <c r="Q10" s="85"/>
      <c r="R10" s="85"/>
    </row>
    <row r="11" spans="1:20" ht="18.75">
      <c r="A11" s="84"/>
      <c r="B11" s="73">
        <v>2350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1"/>
      <c r="P11" s="81"/>
      <c r="Q11" s="81"/>
      <c r="R11" s="81"/>
    </row>
    <row r="12" spans="1:20" ht="18.75">
      <c r="A12" s="82">
        <v>43199</v>
      </c>
      <c r="B12" s="73">
        <v>820</v>
      </c>
      <c r="C12" s="80"/>
      <c r="D12" s="80" t="s">
        <v>30</v>
      </c>
      <c r="E12" s="80" t="s">
        <v>634</v>
      </c>
      <c r="F12" s="80" t="s">
        <v>36</v>
      </c>
      <c r="G12" s="19" t="s">
        <v>657</v>
      </c>
      <c r="H12" s="80"/>
      <c r="I12" s="80"/>
      <c r="J12" s="80" t="s">
        <v>652</v>
      </c>
      <c r="K12" s="80" t="s">
        <v>457</v>
      </c>
      <c r="L12" s="80" t="s">
        <v>458</v>
      </c>
      <c r="M12" s="80">
        <v>9.6</v>
      </c>
      <c r="N12" s="19">
        <v>2</v>
      </c>
      <c r="O12" s="80">
        <v>8144</v>
      </c>
      <c r="P12" s="80">
        <v>8166</v>
      </c>
      <c r="Q12" s="80">
        <f>P12-O12</f>
        <v>22</v>
      </c>
      <c r="R12" s="80"/>
    </row>
    <row r="13" spans="1:20" ht="18.75">
      <c r="A13" s="83"/>
      <c r="B13" s="73">
        <v>830</v>
      </c>
      <c r="C13" s="85"/>
      <c r="D13" s="85"/>
      <c r="E13" s="85"/>
      <c r="F13" s="85"/>
      <c r="G13" s="19" t="s">
        <v>627</v>
      </c>
      <c r="H13" s="85"/>
      <c r="I13" s="85"/>
      <c r="J13" s="85"/>
      <c r="K13" s="85"/>
      <c r="L13" s="85"/>
      <c r="M13" s="85"/>
      <c r="N13" s="19">
        <v>2</v>
      </c>
      <c r="O13" s="85"/>
      <c r="P13" s="85"/>
      <c r="Q13" s="85"/>
      <c r="R13" s="85"/>
    </row>
    <row r="14" spans="1:20" ht="18.75">
      <c r="A14" s="83"/>
      <c r="B14" s="73">
        <v>840</v>
      </c>
      <c r="C14" s="85"/>
      <c r="D14" s="85"/>
      <c r="E14" s="85"/>
      <c r="F14" s="85"/>
      <c r="G14" s="19" t="s">
        <v>626</v>
      </c>
      <c r="H14" s="85"/>
      <c r="I14" s="85"/>
      <c r="J14" s="85"/>
      <c r="K14" s="85"/>
      <c r="L14" s="85"/>
      <c r="M14" s="85"/>
      <c r="N14" s="19">
        <v>2</v>
      </c>
      <c r="O14" s="85"/>
      <c r="P14" s="85"/>
      <c r="Q14" s="85"/>
      <c r="R14" s="85"/>
    </row>
    <row r="15" spans="1:20" ht="18.75">
      <c r="A15" s="83"/>
      <c r="B15" s="73">
        <v>850</v>
      </c>
      <c r="C15" s="81"/>
      <c r="D15" s="81"/>
      <c r="E15" s="81"/>
      <c r="F15" s="81"/>
      <c r="G15" s="19" t="s">
        <v>629</v>
      </c>
      <c r="H15" s="81"/>
      <c r="I15" s="81"/>
      <c r="J15" s="81"/>
      <c r="K15" s="81"/>
      <c r="L15" s="81"/>
      <c r="M15" s="81"/>
      <c r="N15" s="19">
        <v>3</v>
      </c>
      <c r="O15" s="85"/>
      <c r="P15" s="85"/>
      <c r="Q15" s="85"/>
      <c r="R15" s="85"/>
    </row>
    <row r="16" spans="1:20" ht="18.75">
      <c r="A16" s="83"/>
      <c r="B16" s="73">
        <v>1205</v>
      </c>
      <c r="C16" s="19" t="s">
        <v>467</v>
      </c>
      <c r="D16" s="19" t="s">
        <v>30</v>
      </c>
      <c r="E16" s="19" t="s">
        <v>630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85"/>
      <c r="P16" s="85"/>
      <c r="Q16" s="85"/>
      <c r="R16" s="85"/>
    </row>
    <row r="17" spans="1:18" ht="18.75">
      <c r="A17" s="83"/>
      <c r="B17" s="73">
        <v>1510</v>
      </c>
      <c r="C17" s="19" t="s">
        <v>467</v>
      </c>
      <c r="D17" s="19" t="s">
        <v>30</v>
      </c>
      <c r="E17" s="19" t="s">
        <v>630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13</v>
      </c>
      <c r="O17" s="85"/>
      <c r="P17" s="85"/>
      <c r="Q17" s="85"/>
      <c r="R17" s="85"/>
    </row>
    <row r="18" spans="1:18" ht="18.75">
      <c r="A18" s="83"/>
      <c r="B18" s="73">
        <v>1612</v>
      </c>
      <c r="C18" s="19" t="s">
        <v>467</v>
      </c>
      <c r="D18" s="19" t="s">
        <v>30</v>
      </c>
      <c r="E18" s="19" t="s">
        <v>630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5"/>
      <c r="P18" s="85"/>
      <c r="Q18" s="85"/>
      <c r="R18" s="85"/>
    </row>
    <row r="19" spans="1:18" ht="18.75">
      <c r="A19" s="83"/>
      <c r="B19" s="73">
        <v>1716</v>
      </c>
      <c r="C19" s="19" t="s">
        <v>467</v>
      </c>
      <c r="D19" s="19" t="s">
        <v>30</v>
      </c>
      <c r="E19" s="19" t="s">
        <v>630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85"/>
      <c r="P19" s="85"/>
      <c r="Q19" s="85"/>
      <c r="R19" s="85"/>
    </row>
    <row r="20" spans="1:18" ht="18.75">
      <c r="A20" s="83"/>
      <c r="B20" s="73">
        <v>2100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5"/>
      <c r="P20" s="85"/>
      <c r="Q20" s="85"/>
      <c r="R20" s="85"/>
    </row>
    <row r="21" spans="1:18" ht="18.75">
      <c r="A21" s="83"/>
      <c r="B21" s="73">
        <v>2245</v>
      </c>
      <c r="C21" s="19"/>
      <c r="D21" s="80" t="s">
        <v>30</v>
      </c>
      <c r="E21" s="19" t="s">
        <v>630</v>
      </c>
      <c r="F21" s="80" t="s">
        <v>36</v>
      </c>
      <c r="G21" s="80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5</v>
      </c>
      <c r="O21" s="85"/>
      <c r="P21" s="85"/>
      <c r="Q21" s="85"/>
      <c r="R21" s="85"/>
    </row>
    <row r="22" spans="1:18" ht="18.75">
      <c r="A22" s="84"/>
      <c r="B22" s="73">
        <v>2250</v>
      </c>
      <c r="C22" s="19"/>
      <c r="D22" s="81"/>
      <c r="E22" s="19" t="s">
        <v>641</v>
      </c>
      <c r="F22" s="81"/>
      <c r="G22" s="81"/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2</v>
      </c>
      <c r="O22" s="81"/>
      <c r="P22" s="81"/>
      <c r="Q22" s="81"/>
      <c r="R22" s="81"/>
    </row>
    <row r="23" spans="1:18" ht="18.75">
      <c r="A23" s="82">
        <v>43199</v>
      </c>
      <c r="B23" s="86">
        <v>830</v>
      </c>
      <c r="C23" s="80"/>
      <c r="D23" s="80" t="s">
        <v>30</v>
      </c>
      <c r="E23" s="80" t="s">
        <v>634</v>
      </c>
      <c r="F23" s="80" t="s">
        <v>32</v>
      </c>
      <c r="G23" s="19" t="s">
        <v>635</v>
      </c>
      <c r="H23" s="92"/>
      <c r="I23" s="93"/>
      <c r="J23" s="80" t="s">
        <v>652</v>
      </c>
      <c r="K23" s="80" t="s">
        <v>465</v>
      </c>
      <c r="L23" s="80" t="s">
        <v>38</v>
      </c>
      <c r="M23" s="80">
        <v>9.6</v>
      </c>
      <c r="N23" s="80">
        <v>9</v>
      </c>
      <c r="O23" s="80">
        <v>5944</v>
      </c>
      <c r="P23" s="80">
        <v>5979</v>
      </c>
      <c r="Q23" s="80">
        <f>P23-O23</f>
        <v>35</v>
      </c>
      <c r="R23" s="80"/>
    </row>
    <row r="24" spans="1:18" ht="18.75">
      <c r="A24" s="83"/>
      <c r="B24" s="87"/>
      <c r="C24" s="85"/>
      <c r="D24" s="85"/>
      <c r="E24" s="85"/>
      <c r="F24" s="85"/>
      <c r="G24" s="19" t="s">
        <v>636</v>
      </c>
      <c r="H24" s="96"/>
      <c r="I24" s="97"/>
      <c r="J24" s="85"/>
      <c r="K24" s="85"/>
      <c r="L24" s="85"/>
      <c r="M24" s="85"/>
      <c r="N24" s="85"/>
      <c r="O24" s="85"/>
      <c r="P24" s="85"/>
      <c r="Q24" s="85"/>
      <c r="R24" s="85"/>
    </row>
    <row r="25" spans="1:18" ht="18.75">
      <c r="A25" s="83"/>
      <c r="B25" s="88"/>
      <c r="C25" s="81"/>
      <c r="D25" s="81"/>
      <c r="E25" s="81"/>
      <c r="F25" s="81"/>
      <c r="G25" s="19" t="s">
        <v>637</v>
      </c>
      <c r="H25" s="94"/>
      <c r="I25" s="95"/>
      <c r="J25" s="81"/>
      <c r="K25" s="81"/>
      <c r="L25" s="81"/>
      <c r="M25" s="81"/>
      <c r="N25" s="81"/>
      <c r="O25" s="85"/>
      <c r="P25" s="85"/>
      <c r="Q25" s="85"/>
      <c r="R25" s="85"/>
    </row>
    <row r="26" spans="1:18" ht="18.75">
      <c r="A26" s="83"/>
      <c r="B26" s="73">
        <v>915</v>
      </c>
      <c r="C26" s="19" t="s">
        <v>40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5</v>
      </c>
      <c r="O26" s="85"/>
      <c r="P26" s="85"/>
      <c r="Q26" s="85"/>
      <c r="R26" s="85"/>
    </row>
    <row r="27" spans="1:18" ht="18.75">
      <c r="A27" s="83"/>
      <c r="B27" s="73">
        <v>1110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8</v>
      </c>
      <c r="O27" s="85"/>
      <c r="P27" s="85"/>
      <c r="Q27" s="85"/>
      <c r="R27" s="85"/>
    </row>
    <row r="28" spans="1:18" ht="18.75">
      <c r="A28" s="83"/>
      <c r="B28" s="73">
        <v>1205</v>
      </c>
      <c r="C28" s="19" t="s">
        <v>40</v>
      </c>
      <c r="D28" s="19" t="s">
        <v>32</v>
      </c>
      <c r="E28" s="19" t="s">
        <v>637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4</v>
      </c>
      <c r="O28" s="85"/>
      <c r="P28" s="85"/>
      <c r="Q28" s="85"/>
      <c r="R28" s="85"/>
    </row>
    <row r="29" spans="1:18" ht="18.75">
      <c r="A29" s="83"/>
      <c r="B29" s="73">
        <v>1505</v>
      </c>
      <c r="C29" s="19" t="s">
        <v>40</v>
      </c>
      <c r="D29" s="19" t="s">
        <v>32</v>
      </c>
      <c r="E29" s="19" t="s">
        <v>637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7</v>
      </c>
      <c r="O29" s="85"/>
      <c r="P29" s="85"/>
      <c r="Q29" s="85"/>
      <c r="R29" s="85"/>
    </row>
    <row r="30" spans="1:18" ht="18.75">
      <c r="A30" s="83"/>
      <c r="B30" s="73">
        <v>1605</v>
      </c>
      <c r="C30" s="19" t="s">
        <v>40</v>
      </c>
      <c r="D30" s="19" t="s">
        <v>32</v>
      </c>
      <c r="E30" s="19" t="s">
        <v>637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4</v>
      </c>
      <c r="O30" s="85"/>
      <c r="P30" s="85"/>
      <c r="Q30" s="85"/>
      <c r="R30" s="85"/>
    </row>
    <row r="31" spans="1:18" ht="18.75">
      <c r="A31" s="83"/>
      <c r="B31" s="73">
        <v>1745</v>
      </c>
      <c r="C31" s="19" t="s">
        <v>40</v>
      </c>
      <c r="D31" s="19" t="s">
        <v>32</v>
      </c>
      <c r="E31" s="19" t="s">
        <v>637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5"/>
      <c r="P31" s="85"/>
      <c r="Q31" s="85"/>
      <c r="R31" s="85"/>
    </row>
    <row r="32" spans="1:18" ht="18.75">
      <c r="A32" s="83"/>
      <c r="B32" s="73">
        <v>2100</v>
      </c>
      <c r="C32" s="19" t="s">
        <v>40</v>
      </c>
      <c r="D32" s="19" t="s">
        <v>32</v>
      </c>
      <c r="E32" s="19" t="s">
        <v>637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9</v>
      </c>
      <c r="O32" s="85"/>
      <c r="P32" s="85"/>
      <c r="Q32" s="85"/>
      <c r="R32" s="85"/>
    </row>
    <row r="33" spans="1:18" ht="18.75">
      <c r="A33" s="83"/>
      <c r="B33" s="73">
        <v>2200</v>
      </c>
      <c r="C33" s="19" t="s">
        <v>40</v>
      </c>
      <c r="D33" s="19" t="s">
        <v>32</v>
      </c>
      <c r="E33" s="19" t="s">
        <v>637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3</v>
      </c>
      <c r="O33" s="85"/>
      <c r="P33" s="85"/>
      <c r="Q33" s="85"/>
      <c r="R33" s="85"/>
    </row>
    <row r="34" spans="1:18" ht="18.75">
      <c r="A34" s="83"/>
      <c r="B34" s="73">
        <v>2250</v>
      </c>
      <c r="C34" s="19"/>
      <c r="D34" s="80" t="s">
        <v>32</v>
      </c>
      <c r="E34" s="19" t="s">
        <v>637</v>
      </c>
      <c r="F34" s="80" t="s">
        <v>36</v>
      </c>
      <c r="G34" s="80" t="s">
        <v>617</v>
      </c>
      <c r="H34" s="92"/>
      <c r="I34" s="93"/>
      <c r="J34" s="80" t="s">
        <v>652</v>
      </c>
      <c r="K34" s="80" t="s">
        <v>465</v>
      </c>
      <c r="L34" s="80" t="s">
        <v>38</v>
      </c>
      <c r="M34" s="80">
        <v>9.6</v>
      </c>
      <c r="N34" s="19">
        <v>2</v>
      </c>
      <c r="O34" s="85"/>
      <c r="P34" s="85"/>
      <c r="Q34" s="85"/>
      <c r="R34" s="85"/>
    </row>
    <row r="35" spans="1:18" ht="18.75">
      <c r="A35" s="83"/>
      <c r="B35" s="73">
        <v>2258</v>
      </c>
      <c r="C35" s="19"/>
      <c r="D35" s="85"/>
      <c r="E35" s="19" t="s">
        <v>635</v>
      </c>
      <c r="F35" s="85"/>
      <c r="G35" s="85"/>
      <c r="H35" s="96"/>
      <c r="I35" s="97"/>
      <c r="J35" s="85"/>
      <c r="K35" s="85"/>
      <c r="L35" s="85"/>
      <c r="M35" s="85"/>
      <c r="N35" s="19">
        <v>1</v>
      </c>
      <c r="O35" s="85"/>
      <c r="P35" s="85"/>
      <c r="Q35" s="85"/>
      <c r="R35" s="85"/>
    </row>
    <row r="36" spans="1:18" ht="18.75">
      <c r="A36" s="83"/>
      <c r="B36" s="73">
        <v>2308</v>
      </c>
      <c r="C36" s="19"/>
      <c r="D36" s="81"/>
      <c r="E36" s="19" t="s">
        <v>636</v>
      </c>
      <c r="F36" s="81"/>
      <c r="G36" s="81"/>
      <c r="H36" s="94"/>
      <c r="I36" s="95"/>
      <c r="J36" s="81"/>
      <c r="K36" s="81"/>
      <c r="L36" s="81"/>
      <c r="M36" s="81"/>
      <c r="N36" s="19">
        <v>3</v>
      </c>
      <c r="O36" s="85"/>
      <c r="P36" s="85"/>
      <c r="Q36" s="85"/>
      <c r="R36" s="85"/>
    </row>
    <row r="37" spans="1:18" ht="18.75">
      <c r="A37" s="84"/>
      <c r="B37" s="73">
        <v>2355</v>
      </c>
      <c r="C37" s="19" t="s">
        <v>40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5</v>
      </c>
      <c r="O37" s="81"/>
      <c r="P37" s="81"/>
      <c r="Q37" s="81"/>
      <c r="R37" s="81"/>
    </row>
    <row r="38" spans="1:18" ht="18.75">
      <c r="A38" s="82">
        <v>43199</v>
      </c>
      <c r="B38" s="73">
        <v>850</v>
      </c>
      <c r="C38" s="19"/>
      <c r="D38" s="19" t="s">
        <v>36</v>
      </c>
      <c r="E38" s="19" t="s">
        <v>617</v>
      </c>
      <c r="F38" s="19" t="s">
        <v>30</v>
      </c>
      <c r="G38" s="19" t="s">
        <v>630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5</v>
      </c>
      <c r="O38" s="80">
        <v>7281</v>
      </c>
      <c r="P38" s="80">
        <v>7303</v>
      </c>
      <c r="Q38" s="80">
        <f>P38-O38</f>
        <v>22</v>
      </c>
      <c r="R38" s="80"/>
    </row>
    <row r="39" spans="1:18" ht="18.75">
      <c r="A39" s="83"/>
      <c r="B39" s="73">
        <v>1102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5"/>
      <c r="P39" s="85"/>
      <c r="Q39" s="85"/>
      <c r="R39" s="85"/>
    </row>
    <row r="40" spans="1:18" ht="18.75">
      <c r="A40" s="83"/>
      <c r="B40" s="73">
        <v>1412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5"/>
      <c r="P40" s="85"/>
      <c r="Q40" s="85"/>
      <c r="R40" s="85"/>
    </row>
    <row r="41" spans="1:18" ht="18.75">
      <c r="A41" s="83"/>
      <c r="B41" s="86">
        <v>1503</v>
      </c>
      <c r="C41" s="80"/>
      <c r="D41" s="80" t="s">
        <v>30</v>
      </c>
      <c r="E41" s="80" t="s">
        <v>634</v>
      </c>
      <c r="F41" s="80" t="s">
        <v>36</v>
      </c>
      <c r="G41" s="19" t="s">
        <v>672</v>
      </c>
      <c r="H41" s="19"/>
      <c r="I41" s="19"/>
      <c r="J41" s="80" t="s">
        <v>652</v>
      </c>
      <c r="K41" s="80" t="s">
        <v>473</v>
      </c>
      <c r="L41" s="80" t="s">
        <v>474</v>
      </c>
      <c r="M41" s="80">
        <v>9.6</v>
      </c>
      <c r="N41" s="19">
        <v>3</v>
      </c>
      <c r="O41" s="85"/>
      <c r="P41" s="85"/>
      <c r="Q41" s="85"/>
      <c r="R41" s="85"/>
    </row>
    <row r="42" spans="1:18" ht="18.75">
      <c r="A42" s="83"/>
      <c r="B42" s="88"/>
      <c r="C42" s="81"/>
      <c r="D42" s="81"/>
      <c r="E42" s="81"/>
      <c r="F42" s="81"/>
      <c r="G42" s="19" t="s">
        <v>651</v>
      </c>
      <c r="H42" s="19"/>
      <c r="I42" s="19"/>
      <c r="J42" s="81"/>
      <c r="K42" s="81"/>
      <c r="L42" s="81"/>
      <c r="M42" s="81"/>
      <c r="N42" s="19">
        <v>3</v>
      </c>
      <c r="O42" s="85"/>
      <c r="P42" s="85"/>
      <c r="Q42" s="85"/>
      <c r="R42" s="85"/>
    </row>
    <row r="43" spans="1:18" ht="18.75">
      <c r="A43" s="83"/>
      <c r="B43" s="73">
        <v>1616</v>
      </c>
      <c r="C43" s="19"/>
      <c r="D43" s="19" t="s">
        <v>36</v>
      </c>
      <c r="E43" s="19" t="s">
        <v>651</v>
      </c>
      <c r="F43" s="19" t="s">
        <v>32</v>
      </c>
      <c r="G43" s="19" t="s">
        <v>650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7</v>
      </c>
      <c r="O43" s="85"/>
      <c r="P43" s="85"/>
      <c r="Q43" s="85"/>
      <c r="R43" s="85"/>
    </row>
    <row r="44" spans="1:18" ht="18.75">
      <c r="A44" s="83"/>
      <c r="B44" s="73">
        <v>1655</v>
      </c>
      <c r="C44" s="19"/>
      <c r="D44" s="19" t="s">
        <v>32</v>
      </c>
      <c r="E44" s="19" t="s">
        <v>650</v>
      </c>
      <c r="F44" s="19" t="s">
        <v>30</v>
      </c>
      <c r="G44" s="19" t="s">
        <v>634</v>
      </c>
      <c r="H44" s="19"/>
      <c r="I44" s="19"/>
      <c r="J44" s="19" t="s">
        <v>652</v>
      </c>
      <c r="K44" s="19" t="s">
        <v>473</v>
      </c>
      <c r="L44" s="19" t="s">
        <v>474</v>
      </c>
      <c r="M44" s="19">
        <v>9.6</v>
      </c>
      <c r="N44" s="19">
        <v>9</v>
      </c>
      <c r="O44" s="85"/>
      <c r="P44" s="85"/>
      <c r="Q44" s="85"/>
      <c r="R44" s="85"/>
    </row>
    <row r="45" spans="1:18" ht="18.75">
      <c r="A45" s="83"/>
      <c r="B45" s="73">
        <v>1954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14</v>
      </c>
      <c r="O45" s="85"/>
      <c r="P45" s="85"/>
      <c r="Q45" s="85"/>
      <c r="R45" s="85"/>
    </row>
    <row r="46" spans="1:18" ht="18.75">
      <c r="A46" s="83"/>
      <c r="B46" s="73">
        <v>2210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14</v>
      </c>
      <c r="O46" s="85"/>
      <c r="P46" s="85"/>
      <c r="Q46" s="85"/>
      <c r="R46" s="85"/>
    </row>
    <row r="47" spans="1:18" ht="18.75">
      <c r="A47" s="84"/>
      <c r="B47" s="73">
        <v>2345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14</v>
      </c>
      <c r="O47" s="81"/>
      <c r="P47" s="81"/>
      <c r="Q47" s="81"/>
      <c r="R47" s="81"/>
    </row>
    <row r="48" spans="1:18" ht="18.75">
      <c r="A48" s="82">
        <v>43199</v>
      </c>
      <c r="B48" s="73">
        <v>840</v>
      </c>
      <c r="C48" s="19"/>
      <c r="D48" s="19" t="s">
        <v>30</v>
      </c>
      <c r="E48" s="19" t="s">
        <v>634</v>
      </c>
      <c r="F48" s="19" t="s">
        <v>32</v>
      </c>
      <c r="G48" s="19" t="s">
        <v>650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0">
        <v>5826</v>
      </c>
      <c r="P48" s="80">
        <v>5951</v>
      </c>
      <c r="Q48" s="80">
        <f>P48-O48</f>
        <v>125</v>
      </c>
      <c r="R48" s="80"/>
    </row>
    <row r="49" spans="1:18" ht="18.75">
      <c r="A49" s="83"/>
      <c r="B49" s="73">
        <v>1000</v>
      </c>
      <c r="C49" s="19"/>
      <c r="D49" s="19" t="s">
        <v>30</v>
      </c>
      <c r="E49" s="19" t="s">
        <v>634</v>
      </c>
      <c r="F49" s="19" t="s">
        <v>36</v>
      </c>
      <c r="G49" s="19" t="s">
        <v>651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2</v>
      </c>
      <c r="O49" s="85"/>
      <c r="P49" s="85"/>
      <c r="Q49" s="85"/>
      <c r="R49" s="85"/>
    </row>
    <row r="50" spans="1:18" ht="18.75">
      <c r="A50" s="83"/>
      <c r="B50" s="73">
        <v>1030</v>
      </c>
      <c r="C50" s="19"/>
      <c r="D50" s="19" t="s">
        <v>36</v>
      </c>
      <c r="E50" s="19" t="s">
        <v>651</v>
      </c>
      <c r="F50" s="19" t="s">
        <v>30</v>
      </c>
      <c r="G50" s="19" t="s">
        <v>634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2</v>
      </c>
      <c r="O50" s="85"/>
      <c r="P50" s="85"/>
      <c r="Q50" s="85"/>
      <c r="R50" s="85"/>
    </row>
    <row r="51" spans="1:18" ht="18.75">
      <c r="A51" s="83"/>
      <c r="B51" s="73">
        <v>1337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85"/>
      <c r="P51" s="85"/>
      <c r="Q51" s="85"/>
      <c r="R51" s="85"/>
    </row>
    <row r="52" spans="1:18" ht="18.75">
      <c r="A52" s="83"/>
      <c r="B52" s="73">
        <v>1507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14</v>
      </c>
      <c r="O52" s="85"/>
      <c r="P52" s="85"/>
      <c r="Q52" s="85"/>
      <c r="R52" s="85"/>
    </row>
    <row r="53" spans="1:18" ht="18.75">
      <c r="A53" s="83"/>
      <c r="B53" s="73">
        <v>1633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5"/>
      <c r="P53" s="85"/>
      <c r="Q53" s="85"/>
      <c r="R53" s="85"/>
    </row>
    <row r="54" spans="1:18" ht="18.75">
      <c r="A54" s="83"/>
      <c r="B54" s="73">
        <v>1920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85"/>
      <c r="P54" s="85"/>
      <c r="Q54" s="85"/>
      <c r="R54" s="85"/>
    </row>
    <row r="55" spans="1:18" ht="18.75">
      <c r="A55" s="83"/>
      <c r="B55" s="73">
        <v>2105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5"/>
      <c r="P55" s="85"/>
      <c r="Q55" s="85"/>
      <c r="R55" s="85"/>
    </row>
    <row r="56" spans="1:18" ht="18.75">
      <c r="A56" s="84"/>
      <c r="B56" s="73">
        <v>2248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14</v>
      </c>
      <c r="O56" s="81"/>
      <c r="P56" s="81"/>
      <c r="Q56" s="81"/>
      <c r="R56" s="81"/>
    </row>
    <row r="57" spans="1:18" ht="18.75">
      <c r="A57" s="23"/>
      <c r="B57" s="7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B41:B42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租车</vt:lpstr>
      <vt:lpstr>明细</vt:lpstr>
      <vt:lpstr>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2018-04-13T03:28:00Z</dcterms:modified>
</cp:coreProperties>
</file>