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7470" windowHeight="6210" firstSheet="14" activeTab="23"/>
  </bookViews>
  <sheets>
    <sheet name="4-1" sheetId="1" r:id="rId1"/>
    <sheet name="4-2" sheetId="2" r:id="rId2"/>
    <sheet name="4-3" sheetId="4" r:id="rId3"/>
    <sheet name="4-4" sheetId="5" r:id="rId4"/>
    <sheet name="4-5" sheetId="6" r:id="rId5"/>
    <sheet name="4-6" sheetId="7" r:id="rId6"/>
    <sheet name="4-7" sheetId="8" r:id="rId7"/>
    <sheet name="4-8" sheetId="9" r:id="rId8"/>
    <sheet name="4-9" sheetId="10" r:id="rId9"/>
    <sheet name="4-10" sheetId="11" r:id="rId10"/>
    <sheet name="4-11" sheetId="12" r:id="rId11"/>
    <sheet name="4-12" sheetId="13" r:id="rId12"/>
    <sheet name="4-13" sheetId="14" r:id="rId13"/>
    <sheet name="4-14" sheetId="15" r:id="rId14"/>
    <sheet name="4-15" sheetId="16" r:id="rId15"/>
    <sheet name="4-16" sheetId="17" r:id="rId16"/>
    <sheet name="4-17" sheetId="18" r:id="rId17"/>
    <sheet name="4-18" sheetId="19" r:id="rId18"/>
    <sheet name="汇总明线" sheetId="3" r:id="rId19"/>
    <sheet name="4-19" sheetId="20" r:id="rId20"/>
    <sheet name="4-20" sheetId="21" r:id="rId21"/>
    <sheet name="4-21" sheetId="22" r:id="rId22"/>
    <sheet name="4-22" sheetId="23" r:id="rId23"/>
    <sheet name="4-23" sheetId="24" r:id="rId24"/>
  </sheets>
  <externalReferences>
    <externalReference r:id="rId25"/>
  </externalReferences>
  <calcPr calcId="125725"/>
</workbook>
</file>

<file path=xl/calcChain.xml><?xml version="1.0" encoding="utf-8"?>
<calcChain xmlns="http://schemas.openxmlformats.org/spreadsheetml/2006/main">
  <c r="Q9" i="21"/>
  <c r="N9"/>
  <c r="K9"/>
  <c r="Q8" l="1"/>
  <c r="N8"/>
  <c r="K8"/>
  <c r="Q7"/>
  <c r="N7"/>
  <c r="K7"/>
  <c r="Q6"/>
  <c r="N6"/>
  <c r="K6"/>
  <c r="Q5"/>
  <c r="N5"/>
  <c r="K5"/>
  <c r="Q4"/>
  <c r="N4"/>
  <c r="K4"/>
  <c r="Q3"/>
  <c r="N3"/>
  <c r="K3"/>
  <c r="Q2"/>
  <c r="N2"/>
  <c r="K2"/>
  <c r="S58" i="3"/>
  <c r="R58"/>
  <c r="O58"/>
  <c r="L58"/>
  <c r="S57"/>
  <c r="R57"/>
  <c r="O57"/>
  <c r="L57"/>
  <c r="S56"/>
  <c r="R56"/>
  <c r="O56"/>
  <c r="L56"/>
  <c r="S55"/>
  <c r="R55"/>
  <c r="O55"/>
  <c r="L55"/>
  <c r="S44"/>
  <c r="R44"/>
  <c r="O44"/>
  <c r="L44"/>
  <c r="S43"/>
  <c r="R43"/>
  <c r="O43"/>
  <c r="L43"/>
  <c r="S42"/>
  <c r="R42"/>
  <c r="O42"/>
  <c r="L42"/>
  <c r="S41"/>
  <c r="R41"/>
  <c r="O41"/>
  <c r="L41"/>
  <c r="S40"/>
  <c r="R40"/>
  <c r="O40"/>
  <c r="L40"/>
  <c r="S39"/>
  <c r="R39"/>
  <c r="O39"/>
  <c r="L39"/>
  <c r="S38"/>
  <c r="R38"/>
  <c r="O38"/>
  <c r="L38"/>
  <c r="S37"/>
  <c r="R37"/>
  <c r="O37"/>
  <c r="L37"/>
  <c r="S36"/>
  <c r="R36"/>
  <c r="O36"/>
  <c r="L36"/>
  <c r="U5" i="13"/>
  <c r="T5"/>
  <c r="Q5"/>
  <c r="N5"/>
  <c r="M5"/>
  <c r="U4"/>
  <c r="T4"/>
  <c r="Q4"/>
  <c r="N4"/>
  <c r="M4"/>
  <c r="U3"/>
  <c r="T3"/>
  <c r="Q3"/>
  <c r="N3"/>
  <c r="M3"/>
  <c r="U2"/>
  <c r="T2"/>
  <c r="Q2"/>
  <c r="N2"/>
  <c r="M2"/>
  <c r="T5" i="10"/>
  <c r="S5"/>
  <c r="P5"/>
  <c r="M5"/>
  <c r="L5"/>
  <c r="T4"/>
  <c r="S4"/>
  <c r="P4"/>
  <c r="M4"/>
  <c r="L4"/>
  <c r="T3"/>
  <c r="S3"/>
  <c r="P3"/>
  <c r="M3"/>
  <c r="L3"/>
  <c r="T2"/>
  <c r="S2"/>
  <c r="P2"/>
  <c r="M2"/>
  <c r="L2"/>
  <c r="U6" i="9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S35" i="3"/>
  <c r="R35"/>
  <c r="O35"/>
  <c r="L35"/>
  <c r="S34"/>
  <c r="R34"/>
  <c r="O34"/>
  <c r="L34"/>
  <c r="S33"/>
  <c r="R33"/>
  <c r="O33"/>
  <c r="L33"/>
  <c r="S32"/>
  <c r="R32"/>
  <c r="O32"/>
  <c r="L32"/>
  <c r="S31"/>
  <c r="R31"/>
  <c r="O31"/>
  <c r="L31"/>
  <c r="U6" i="8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S30" i="3" l="1"/>
  <c r="R30"/>
  <c r="O30"/>
  <c r="L30"/>
  <c r="S29"/>
  <c r="R29"/>
  <c r="O29"/>
  <c r="L29"/>
  <c r="S28"/>
  <c r="R28"/>
  <c r="O28"/>
  <c r="L28"/>
  <c r="S27"/>
  <c r="R27"/>
  <c r="O27"/>
  <c r="L27"/>
  <c r="S26"/>
  <c r="R26"/>
  <c r="O26"/>
  <c r="L26"/>
  <c r="S25"/>
  <c r="R25"/>
  <c r="O25"/>
  <c r="L25"/>
  <c r="S24"/>
  <c r="R24"/>
  <c r="O24"/>
  <c r="L24"/>
  <c r="S23"/>
  <c r="R23"/>
  <c r="O23"/>
  <c r="L23"/>
  <c r="S22"/>
  <c r="R22"/>
  <c r="O22"/>
  <c r="L22"/>
  <c r="S21"/>
  <c r="R21"/>
  <c r="O21"/>
  <c r="L21"/>
  <c r="S20"/>
  <c r="R20"/>
  <c r="O20"/>
  <c r="L20"/>
  <c r="S19"/>
  <c r="R19"/>
  <c r="O19"/>
  <c r="L19"/>
  <c r="T5" i="5"/>
  <c r="S5"/>
  <c r="P5"/>
  <c r="M5"/>
  <c r="L5"/>
  <c r="T4"/>
  <c r="S4"/>
  <c r="P4"/>
  <c r="M4"/>
  <c r="L4"/>
  <c r="T3"/>
  <c r="S3"/>
  <c r="P3"/>
  <c r="M3"/>
  <c r="L3"/>
  <c r="T2"/>
  <c r="S2"/>
  <c r="P2"/>
  <c r="M2"/>
  <c r="L2"/>
  <c r="U5" i="7" l="1"/>
  <c r="T5"/>
  <c r="Q5"/>
  <c r="N5"/>
  <c r="M5"/>
  <c r="U4"/>
  <c r="T4"/>
  <c r="Q4"/>
  <c r="N4"/>
  <c r="M4"/>
  <c r="U3"/>
  <c r="T3"/>
  <c r="Q3"/>
  <c r="N3"/>
  <c r="M3"/>
  <c r="U2"/>
  <c r="T2"/>
  <c r="Q2"/>
  <c r="N2"/>
  <c r="M2"/>
  <c r="T5" i="6" l="1"/>
  <c r="S5"/>
  <c r="P5"/>
  <c r="M5"/>
  <c r="L5"/>
  <c r="T4"/>
  <c r="S4"/>
  <c r="P4"/>
  <c r="M4"/>
  <c r="L4"/>
  <c r="T3"/>
  <c r="S3"/>
  <c r="P3"/>
  <c r="M3"/>
  <c r="L3"/>
  <c r="T2"/>
  <c r="S2"/>
  <c r="P2"/>
  <c r="M2"/>
  <c r="L2"/>
</calcChain>
</file>

<file path=xl/sharedStrings.xml><?xml version="1.0" encoding="utf-8"?>
<sst xmlns="http://schemas.openxmlformats.org/spreadsheetml/2006/main" count="2801" uniqueCount="520">
  <si>
    <t>王成</t>
  </si>
  <si>
    <t>常福园区</t>
  </si>
  <si>
    <t>常福弗兰西蒂</t>
  </si>
  <si>
    <t>丰树园区</t>
  </si>
  <si>
    <t>外单分拣</t>
  </si>
  <si>
    <t>15564</t>
  </si>
  <si>
    <t>0024175</t>
  </si>
  <si>
    <t>武汉威伟机械</t>
  </si>
  <si>
    <t>LU151</t>
  </si>
  <si>
    <t>李明华</t>
  </si>
  <si>
    <t>9.6米</t>
  </si>
  <si>
    <t>刘文</t>
  </si>
  <si>
    <t>欣程园区</t>
  </si>
  <si>
    <t>公共平台6号仓</t>
  </si>
  <si>
    <t>19468</t>
  </si>
  <si>
    <t>0020624</t>
  </si>
  <si>
    <t>ZV373</t>
  </si>
  <si>
    <t>宋辉</t>
  </si>
  <si>
    <t>田结</t>
  </si>
  <si>
    <t>18877</t>
  </si>
  <si>
    <t>0085596</t>
  </si>
  <si>
    <t>鄂 FJU350</t>
  </si>
  <si>
    <t>李耀</t>
  </si>
  <si>
    <t>16176</t>
  </si>
  <si>
    <t>0024212</t>
  </si>
  <si>
    <t>QQ353</t>
  </si>
  <si>
    <t>丁鹏</t>
  </si>
  <si>
    <t>19714</t>
  </si>
  <si>
    <t>0021133</t>
  </si>
  <si>
    <t>HB101</t>
  </si>
  <si>
    <t>吕文杰</t>
  </si>
  <si>
    <t>王燕</t>
  </si>
  <si>
    <t>18758</t>
  </si>
  <si>
    <t>0077009</t>
  </si>
  <si>
    <t>粤BGR032</t>
  </si>
  <si>
    <t>方浩勇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</si>
  <si>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</si>
  <si>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</si>
  <si>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</si>
  <si>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</si>
  <si>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</si>
  <si>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</si>
  <si>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</si>
  <si>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</si>
  <si>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</si>
  <si>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</si>
  <si>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</si>
  <si>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</si>
  <si>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</si>
  <si>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</si>
  <si>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</si>
  <si>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</si>
  <si>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</si>
  <si>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</si>
  <si>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18878</t>
  </si>
  <si>
    <t>0085597</t>
  </si>
  <si>
    <t>鄂FJU350</t>
  </si>
  <si>
    <t>分拣摆渡</t>
  </si>
  <si>
    <t>16987</t>
  </si>
  <si>
    <t>0028544</t>
  </si>
  <si>
    <t>鄂AZR876</t>
  </si>
  <si>
    <t>欧文科</t>
  </si>
  <si>
    <t>19870</t>
  </si>
  <si>
    <t>0028594</t>
  </si>
  <si>
    <t>鄂ABY256</t>
  </si>
  <si>
    <t>洪家国</t>
  </si>
  <si>
    <t>陈安涛</t>
  </si>
  <si>
    <t>弗兰西蒂分拣仓</t>
  </si>
  <si>
    <t>16276</t>
  </si>
  <si>
    <t>0085660</t>
  </si>
  <si>
    <t>鄂AZV377</t>
  </si>
  <si>
    <t>代永华</t>
  </si>
  <si>
    <t>19981</t>
  </si>
  <si>
    <t>0029881</t>
  </si>
  <si>
    <t>鄂ALU291</t>
  </si>
  <si>
    <t>宋军</t>
  </si>
  <si>
    <t>补单号（原单）</t>
  </si>
  <si>
    <t>15946</t>
  </si>
  <si>
    <t>0028607</t>
  </si>
  <si>
    <t>鄂AFE237</t>
  </si>
  <si>
    <t>童红兵</t>
  </si>
  <si>
    <t>16178</t>
  </si>
  <si>
    <t>0024200</t>
  </si>
  <si>
    <t>鄂AQQ353</t>
  </si>
  <si>
    <t>15568</t>
  </si>
  <si>
    <t>0029884</t>
  </si>
  <si>
    <t>鄂ALU151</t>
  </si>
  <si>
    <t>16280</t>
  </si>
  <si>
    <t>0085742</t>
  </si>
  <si>
    <t>19983</t>
  </si>
  <si>
    <t>0028640</t>
  </si>
  <si>
    <t>19563</t>
  </si>
  <si>
    <t>0028601</t>
  </si>
  <si>
    <t>鄂ANH299</t>
  </si>
  <si>
    <t>杨勇</t>
  </si>
  <si>
    <t>鄂AHB101</t>
  </si>
  <si>
    <t>车牌号</t>
    <phoneticPr fontId="3" type="noConversion"/>
  </si>
  <si>
    <t xml:space="preserve">车牌号公式 </t>
    <phoneticPr fontId="3" type="noConversion"/>
  </si>
  <si>
    <t>弗兰西蒂分拣</t>
    <phoneticPr fontId="3" type="noConversion"/>
  </si>
  <si>
    <t>武汉公共平台仓6号库</t>
    <phoneticPr fontId="3" type="noConversion"/>
  </si>
  <si>
    <t>崔义鹏</t>
    <phoneticPr fontId="3" type="noConversion"/>
  </si>
  <si>
    <t>欣程园区</t>
    <phoneticPr fontId="3" type="noConversion"/>
  </si>
  <si>
    <t>武汉公共平台6号库</t>
    <phoneticPr fontId="3" type="noConversion"/>
  </si>
  <si>
    <t>丰树园区</t>
    <phoneticPr fontId="3" type="noConversion"/>
  </si>
  <si>
    <t>武汉丰树外单分拣</t>
    <phoneticPr fontId="3" type="noConversion"/>
  </si>
  <si>
    <t>19650</t>
    <phoneticPr fontId="3" type="noConversion"/>
  </si>
  <si>
    <t>0085770</t>
    <phoneticPr fontId="3" type="noConversion"/>
  </si>
  <si>
    <t>姚东明</t>
    <phoneticPr fontId="3" type="noConversion"/>
  </si>
  <si>
    <t>19826</t>
    <phoneticPr fontId="3" type="noConversion"/>
  </si>
  <si>
    <t>0028593</t>
    <phoneticPr fontId="3" type="noConversion"/>
  </si>
  <si>
    <t>洪家国</t>
    <phoneticPr fontId="3" type="noConversion"/>
  </si>
  <si>
    <t>王成</t>
    <phoneticPr fontId="3" type="noConversion"/>
  </si>
  <si>
    <t>常福园区</t>
    <phoneticPr fontId="3" type="noConversion"/>
  </si>
  <si>
    <t>弗兰西蒂分拣仓</t>
    <phoneticPr fontId="3" type="noConversion"/>
  </si>
  <si>
    <t>11659</t>
    <phoneticPr fontId="3" type="noConversion"/>
  </si>
  <si>
    <t>0029890</t>
    <phoneticPr fontId="3" type="noConversion"/>
  </si>
  <si>
    <t>邓军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</si>
  <si>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</si>
  <si>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</si>
  <si>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</si>
  <si>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王燕</t>
    <phoneticPr fontId="3" type="noConversion"/>
  </si>
  <si>
    <t>17155</t>
    <phoneticPr fontId="3" type="noConversion"/>
  </si>
  <si>
    <t>0028600</t>
    <phoneticPr fontId="3" type="noConversion"/>
  </si>
  <si>
    <t>杨勇</t>
    <phoneticPr fontId="3" type="noConversion"/>
  </si>
  <si>
    <t>陈安涛</t>
    <phoneticPr fontId="3" type="noConversion"/>
  </si>
  <si>
    <t>16993</t>
    <phoneticPr fontId="3" type="noConversion"/>
  </si>
  <si>
    <t>0029886</t>
    <phoneticPr fontId="3" type="noConversion"/>
  </si>
  <si>
    <t>欧文科</t>
    <phoneticPr fontId="3" type="noConversion"/>
  </si>
  <si>
    <t>18678</t>
    <phoneticPr fontId="3" type="noConversion"/>
  </si>
  <si>
    <t>0029893</t>
    <phoneticPr fontId="3" type="noConversion"/>
  </si>
  <si>
    <t>童红兵</t>
    <phoneticPr fontId="3" type="noConversion"/>
  </si>
  <si>
    <t>16576</t>
    <phoneticPr fontId="3" type="noConversion"/>
  </si>
  <si>
    <t>0085959</t>
    <phoneticPr fontId="3" type="noConversion"/>
  </si>
  <si>
    <t>代永华</t>
    <phoneticPr fontId="3" type="noConversion"/>
  </si>
  <si>
    <t>补单号（原单）</t>
    <phoneticPr fontId="3" type="noConversion"/>
  </si>
  <si>
    <t>车牌号（公式）</t>
    <phoneticPr fontId="3" type="noConversion"/>
  </si>
  <si>
    <t>WW0017155</t>
  </si>
  <si>
    <t>WW0016993</t>
  </si>
  <si>
    <t>WW0018678</t>
  </si>
  <si>
    <t>WW0016576</t>
  </si>
  <si>
    <t>委托书单号</t>
    <phoneticPr fontId="3" type="noConversion"/>
  </si>
  <si>
    <t xml:space="preserve">单号公式 </t>
    <phoneticPr fontId="3" type="noConversion"/>
  </si>
  <si>
    <t>李耀</t>
    <phoneticPr fontId="3" type="noConversion"/>
  </si>
  <si>
    <t>18906</t>
    <phoneticPr fontId="3" type="noConversion"/>
  </si>
  <si>
    <t>0028598</t>
    <phoneticPr fontId="3" type="noConversion"/>
  </si>
  <si>
    <t>吕文杰</t>
    <phoneticPr fontId="3" type="noConversion"/>
  </si>
  <si>
    <t>刘文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</si>
  <si>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</si>
  <si>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</si>
  <si>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</si>
  <si>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</si>
  <si>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19984</t>
    <phoneticPr fontId="3" type="noConversion"/>
  </si>
  <si>
    <t>0028626</t>
    <phoneticPr fontId="3" type="noConversion"/>
  </si>
  <si>
    <t>宋军</t>
    <phoneticPr fontId="3" type="noConversion"/>
  </si>
  <si>
    <t>车牌号</t>
    <phoneticPr fontId="3" type="noConversion"/>
  </si>
  <si>
    <t>武汉亚一分拣中心</t>
    <phoneticPr fontId="3" type="noConversion"/>
  </si>
  <si>
    <t>17859</t>
    <phoneticPr fontId="3" type="noConversion"/>
  </si>
  <si>
    <t>0029794</t>
    <phoneticPr fontId="3" type="noConversion"/>
  </si>
  <si>
    <t>宋辉</t>
    <phoneticPr fontId="3" type="noConversion"/>
  </si>
  <si>
    <t>16179</t>
    <phoneticPr fontId="3" type="noConversion"/>
  </si>
  <si>
    <t>0024221</t>
    <phoneticPr fontId="3" type="noConversion"/>
  </si>
  <si>
    <t>丁鹏</t>
    <phoneticPr fontId="3" type="noConversion"/>
  </si>
  <si>
    <t>15571</t>
    <phoneticPr fontId="3" type="noConversion"/>
  </si>
  <si>
    <t>0029892</t>
    <phoneticPr fontId="3" type="noConversion"/>
  </si>
  <si>
    <t>李明华</t>
    <phoneticPr fontId="3" type="noConversion"/>
  </si>
  <si>
    <t>18058</t>
    <phoneticPr fontId="3" type="noConversion"/>
  </si>
  <si>
    <t>0029894</t>
    <phoneticPr fontId="3" type="noConversion"/>
  </si>
  <si>
    <t>19831</t>
    <phoneticPr fontId="3" type="noConversion"/>
  </si>
  <si>
    <t>0029795</t>
    <phoneticPr fontId="3" type="noConversion"/>
  </si>
  <si>
    <t>鄂AZV373</t>
  </si>
  <si>
    <t>鄂AAW309</t>
  </si>
  <si>
    <t>委托单单号1</t>
    <phoneticPr fontId="3" type="noConversion"/>
  </si>
  <si>
    <t>委托单单号</t>
  </si>
  <si>
    <t>杨攀</t>
    <phoneticPr fontId="3" type="noConversion"/>
  </si>
  <si>
    <t>0028627</t>
    <phoneticPr fontId="3" type="noConversion"/>
  </si>
  <si>
    <t>0029921</t>
    <phoneticPr fontId="3" type="noConversion"/>
  </si>
  <si>
    <t>潘涛</t>
    <phoneticPr fontId="3" type="noConversion"/>
  </si>
  <si>
    <t>0029889</t>
    <phoneticPr fontId="3" type="noConversion"/>
  </si>
  <si>
    <t>0024222</t>
    <phoneticPr fontId="3" type="noConversion"/>
  </si>
  <si>
    <t>0024216</t>
    <phoneticPr fontId="3" type="noConversion"/>
  </si>
  <si>
    <t>鄂AZR992</t>
  </si>
  <si>
    <t>WW0019988</t>
  </si>
  <si>
    <t>WW0019637</t>
  </si>
  <si>
    <t>WW0015574</t>
  </si>
  <si>
    <t>WW0016182</t>
  </si>
  <si>
    <t>WW0017903</t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</si>
  <si>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</si>
  <si>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</si>
  <si>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</si>
  <si>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</si>
  <si>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</si>
  <si>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</si>
  <si>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18683</t>
    <phoneticPr fontId="3" type="noConversion"/>
  </si>
  <si>
    <t>0029882</t>
    <phoneticPr fontId="3" type="noConversion"/>
  </si>
  <si>
    <t>委托单单号1</t>
  </si>
  <si>
    <t>车牌号（公式）</t>
  </si>
  <si>
    <t>武汉丰树外单分拣</t>
  </si>
  <si>
    <t>16183</t>
  </si>
  <si>
    <t>0024223</t>
  </si>
  <si>
    <t>19640</t>
  </si>
  <si>
    <t>0029924</t>
  </si>
  <si>
    <t>鄂AMR731</t>
  </si>
  <si>
    <t>喻海涛</t>
  </si>
  <si>
    <t>19992</t>
  </si>
  <si>
    <t>0028629</t>
  </si>
  <si>
    <t>19641</t>
  </si>
  <si>
    <t>0029923</t>
  </si>
  <si>
    <t>潘涛</t>
  </si>
  <si>
    <t>崔义鹏</t>
  </si>
  <si>
    <t>武汉公共平台6号库</t>
  </si>
  <si>
    <t>16729</t>
  </si>
  <si>
    <t>0028670</t>
  </si>
  <si>
    <t>粤BES791</t>
  </si>
  <si>
    <t>毛向飞</t>
  </si>
  <si>
    <t>委托单单号（公式）</t>
  </si>
  <si>
    <t>17862</t>
  </si>
  <si>
    <t>0028671</t>
  </si>
  <si>
    <t>19993</t>
  </si>
  <si>
    <t>0028630</t>
  </si>
  <si>
    <t>17483</t>
  </si>
  <si>
    <t>0029926</t>
  </si>
  <si>
    <t>19847</t>
  </si>
  <si>
    <t>0028672</t>
  </si>
  <si>
    <t>16852</t>
  </si>
  <si>
    <t>16851</t>
  </si>
  <si>
    <t>0029925</t>
  </si>
  <si>
    <t>委托单单号</t>
    <phoneticPr fontId="3" type="noConversion"/>
  </si>
  <si>
    <t>WW0017862</t>
  </si>
  <si>
    <t>WW0019993</t>
  </si>
  <si>
    <t>WW0017483</t>
  </si>
  <si>
    <t>WW0019847</t>
  </si>
  <si>
    <t>WW0016852</t>
  </si>
  <si>
    <t>委托单单号（公式）</t>
    <phoneticPr fontId="3" type="noConversion"/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</si>
  <si>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</si>
  <si>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</si>
  <si>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</si>
  <si>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</si>
  <si>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喻海涛</t>
    <phoneticPr fontId="3" type="noConversion"/>
  </si>
  <si>
    <t>16734</t>
    <phoneticPr fontId="3" type="noConversion"/>
  </si>
  <si>
    <t>0029914</t>
    <phoneticPr fontId="3" type="noConversion"/>
  </si>
  <si>
    <t>毛向飞</t>
    <phoneticPr fontId="3" type="noConversion"/>
  </si>
  <si>
    <t>18070</t>
    <phoneticPr fontId="3" type="noConversion"/>
  </si>
  <si>
    <t>0029939</t>
    <phoneticPr fontId="3" type="noConversion"/>
  </si>
  <si>
    <t>WW0016184</t>
  </si>
  <si>
    <t>WW0016853</t>
  </si>
  <si>
    <t>WW0016734</t>
  </si>
  <si>
    <t>WW0018070</t>
  </si>
  <si>
    <t>吴义超</t>
  </si>
  <si>
    <t>19994</t>
  </si>
  <si>
    <t>0028631</t>
  </si>
  <si>
    <t>16185</t>
  </si>
  <si>
    <t>0021186</t>
  </si>
  <si>
    <t>16855</t>
  </si>
  <si>
    <t>0028674</t>
  </si>
  <si>
    <t>17769</t>
  </si>
  <si>
    <t>0028673</t>
  </si>
  <si>
    <t>鄂AMT870</t>
  </si>
  <si>
    <t>周华安</t>
  </si>
  <si>
    <t>WW0019994</t>
  </si>
  <si>
    <t>WW0016185</t>
  </si>
  <si>
    <t>WW0016855</t>
  </si>
  <si>
    <t>WW0017769</t>
  </si>
  <si>
    <t>0028675</t>
  </si>
  <si>
    <t>14板4袋</t>
  </si>
  <si>
    <t>0028636</t>
  </si>
  <si>
    <t>0029987</t>
  </si>
  <si>
    <t>0029922</t>
  </si>
  <si>
    <t>WW0017486</t>
  </si>
  <si>
    <t>WW0019996</t>
  </si>
  <si>
    <t>WW0016736</t>
  </si>
  <si>
    <t>WW0016187</t>
  </si>
  <si>
    <t>0076604</t>
  </si>
  <si>
    <t>0076655</t>
  </si>
  <si>
    <t>0029976</t>
  </si>
  <si>
    <t>14盘10袋</t>
  </si>
  <si>
    <t>0029935</t>
  </si>
  <si>
    <t>0029977</t>
  </si>
  <si>
    <t>12盘2袋</t>
  </si>
  <si>
    <t>WW0016928</t>
  </si>
  <si>
    <t>WW0017232</t>
  </si>
  <si>
    <t>WW0019727</t>
  </si>
  <si>
    <t>WW0018694</t>
  </si>
  <si>
    <t>WW0016857</t>
  </si>
  <si>
    <t>补单号（原单）</t>
    <phoneticPr fontId="3" type="noConversion"/>
  </si>
  <si>
    <t>WW0015564</t>
  </si>
  <si>
    <t>WW0019468</t>
  </si>
  <si>
    <t>WW0018877</t>
  </si>
  <si>
    <t>WW0016176</t>
  </si>
  <si>
    <t>WW0019714</t>
  </si>
  <si>
    <t>WW0018758</t>
  </si>
  <si>
    <t>WW0018878</t>
  </si>
  <si>
    <t>WW0016987</t>
  </si>
  <si>
    <t>WW0019870</t>
  </si>
  <si>
    <t>WW0016276</t>
  </si>
  <si>
    <t>WW0019981</t>
  </si>
  <si>
    <t>WW0015946</t>
  </si>
  <si>
    <t>WW0016178</t>
  </si>
  <si>
    <t>WW0015568</t>
  </si>
  <si>
    <t>WW0016280</t>
  </si>
  <si>
    <t>WW0019983</t>
  </si>
  <si>
    <t>WW0019563</t>
  </si>
  <si>
    <t>WW0018906</t>
  </si>
  <si>
    <t>WW0016990</t>
  </si>
  <si>
    <t>WW0018881</t>
  </si>
  <si>
    <t>WW0019984</t>
  </si>
  <si>
    <t>WW0019650</t>
  </si>
  <si>
    <t>WW0019826</t>
  </si>
  <si>
    <t>WW0011659</t>
  </si>
  <si>
    <t>WW0018776</t>
  </si>
  <si>
    <t>WW0017859</t>
  </si>
  <si>
    <t>WW0016179</t>
  </si>
  <si>
    <t>WW0015571</t>
  </si>
  <si>
    <t>WW0018058</t>
  </si>
  <si>
    <t>WW0019831</t>
  </si>
  <si>
    <t>WW0017000</t>
  </si>
  <si>
    <t>WW0019991</t>
  </si>
  <si>
    <t>WW0018780</t>
  </si>
  <si>
    <t>WW0018683</t>
  </si>
  <si>
    <t>WW0016183</t>
  </si>
  <si>
    <t>WW0019640</t>
  </si>
  <si>
    <t>WW0019992</t>
  </si>
  <si>
    <t>WW0019641</t>
  </si>
  <si>
    <t>WW0016729</t>
  </si>
  <si>
    <t>鄂ABY277</t>
  </si>
  <si>
    <t>0028652</t>
  </si>
  <si>
    <t>14盘4袋</t>
  </si>
  <si>
    <t>0029883</t>
  </si>
  <si>
    <t>WW0018781</t>
  </si>
  <si>
    <t>0076739</t>
  </si>
  <si>
    <t>0029978</t>
  </si>
  <si>
    <t>WW0016188</t>
  </si>
  <si>
    <t>WW0016859</t>
  </si>
  <si>
    <t>WW0018858</t>
  </si>
  <si>
    <t>WW0017279</t>
  </si>
  <si>
    <t>WW0019997</t>
  </si>
  <si>
    <t>0028637</t>
  </si>
  <si>
    <t>14盘2筐1袋</t>
  </si>
  <si>
    <t>WW0017491</t>
  </si>
  <si>
    <t>0029928</t>
  </si>
  <si>
    <t>14盘2袋</t>
  </si>
  <si>
    <t>WW0017868</t>
  </si>
  <si>
    <t>0028679</t>
  </si>
  <si>
    <t>WW0017111</t>
  </si>
  <si>
    <t>0085700</t>
  </si>
  <si>
    <t>14盘3袋</t>
  </si>
  <si>
    <t>武汉公共平台1号库</t>
  </si>
  <si>
    <t>WW0016934</t>
  </si>
  <si>
    <t>0076605</t>
  </si>
  <si>
    <t>WW0016190</t>
  </si>
  <si>
    <t>0028651</t>
  </si>
  <si>
    <t>WW0019739</t>
  </si>
  <si>
    <t>0028676</t>
  </si>
  <si>
    <t>鄂ABV256</t>
  </si>
  <si>
    <t>WW0017869</t>
  </si>
  <si>
    <t>0028677</t>
  </si>
  <si>
    <t>14盘12袋</t>
  </si>
  <si>
    <t>田结</t>
    <phoneticPr fontId="3" type="noConversion"/>
  </si>
  <si>
    <t>武汉公共平台6号库</t>
    <phoneticPr fontId="3" type="noConversion"/>
  </si>
  <si>
    <t>WW0016861</t>
    <phoneticPr fontId="3" type="noConversion"/>
  </si>
  <si>
    <t>姚东明</t>
  </si>
  <si>
    <t>WW0018103</t>
  </si>
  <si>
    <t>0028678</t>
  </si>
  <si>
    <t>0076710</t>
    <phoneticPr fontId="3" type="noConversion"/>
  </si>
  <si>
    <t>鄂AMR731</t>
    <phoneticPr fontId="3" type="noConversion"/>
  </si>
  <si>
    <t>喻海涛</t>
    <phoneticPr fontId="3" type="noConversion"/>
  </si>
  <si>
    <t>19998</t>
  </si>
  <si>
    <t>0028638</t>
  </si>
  <si>
    <t>5袋</t>
  </si>
  <si>
    <t>17115</t>
  </si>
  <si>
    <t>0029927</t>
  </si>
  <si>
    <t>16745</t>
  </si>
  <si>
    <t>0024795</t>
  </si>
  <si>
    <t>16862</t>
  </si>
  <si>
    <t>0029930</t>
  </si>
  <si>
    <t>16191</t>
  </si>
  <si>
    <t>0028650</t>
  </si>
  <si>
    <t>1袋</t>
  </si>
  <si>
    <t>16812</t>
  </si>
  <si>
    <t>0024794</t>
  </si>
  <si>
    <t>13袋</t>
  </si>
  <si>
    <t>17245</t>
  </si>
  <si>
    <t>0029929</t>
  </si>
  <si>
    <t>19742</t>
  </si>
  <si>
    <t>0028585</t>
  </si>
  <si>
    <t>17173</t>
  </si>
  <si>
    <t>0024797</t>
  </si>
  <si>
    <t>程斌</t>
  </si>
  <si>
    <t>武汉公共平台六号库</t>
  </si>
  <si>
    <t>12524</t>
  </si>
  <si>
    <t>0021745</t>
  </si>
  <si>
    <t>鄂AMT850</t>
  </si>
  <si>
    <t>吴正德</t>
  </si>
  <si>
    <t>WW0019998</t>
  </si>
  <si>
    <t>WW0017115</t>
  </si>
  <si>
    <t>WW0016745</t>
  </si>
  <si>
    <t>WW0016862</t>
  </si>
  <si>
    <t>WW0016191</t>
  </si>
  <si>
    <t>WW0016812</t>
  </si>
  <si>
    <t>WW0017245</t>
  </si>
  <si>
    <t>WW0019742</t>
  </si>
  <si>
    <t>WW0017173</t>
  </si>
  <si>
    <t>WW0012524</t>
  </si>
  <si>
    <t>17.5米</t>
    <phoneticPr fontId="3" type="noConversion"/>
  </si>
  <si>
    <t>陈丹丹</t>
  </si>
  <si>
    <t>新地园区</t>
  </si>
  <si>
    <t>武汉新地分拣退货组</t>
  </si>
  <si>
    <t>弗兰西蒂</t>
  </si>
  <si>
    <t>退货组</t>
  </si>
  <si>
    <t>17116</t>
  </si>
  <si>
    <t>0085704</t>
  </si>
  <si>
    <t>WW0017116</t>
  </si>
  <si>
    <t xml:space="preserve"> </t>
    <phoneticPr fontId="3" type="noConversion"/>
  </si>
  <si>
    <t>0028635</t>
  </si>
  <si>
    <t>4袋（1盘退货）</t>
  </si>
  <si>
    <t>0024806</t>
  </si>
  <si>
    <t>邓军</t>
  </si>
  <si>
    <t>11袋</t>
  </si>
  <si>
    <t>0024877</t>
  </si>
  <si>
    <t>0024804</t>
  </si>
  <si>
    <t>3袋</t>
  </si>
  <si>
    <t>0024805</t>
  </si>
  <si>
    <t>19袋</t>
  </si>
  <si>
    <t>0024802</t>
  </si>
  <si>
    <t>0024868</t>
  </si>
  <si>
    <t>WW0019999</t>
  </si>
  <si>
    <t>WW0017134</t>
  </si>
  <si>
    <t>WW0016815</t>
  </si>
  <si>
    <t>WW0017497</t>
  </si>
  <si>
    <t>WW0017117</t>
  </si>
  <si>
    <t>WW0017873</t>
  </si>
  <si>
    <t>WW0016863</t>
  </si>
  <si>
    <t xml:space="preserve"> </t>
    <phoneticPr fontId="3" type="noConversion"/>
  </si>
  <si>
    <t>常福园区</t>
    <phoneticPr fontId="3" type="noConversion"/>
  </si>
  <si>
    <t>分拣退货组</t>
    <phoneticPr fontId="3" type="noConversion"/>
  </si>
  <si>
    <t>0069933</t>
    <phoneticPr fontId="3" type="noConversion"/>
  </si>
  <si>
    <t>WW0017293</t>
    <phoneticPr fontId="3" type="noConversion"/>
  </si>
  <si>
    <t>周华安</t>
    <phoneticPr fontId="3" type="noConversion"/>
  </si>
  <si>
    <t>鄂AZR876</t>
    <phoneticPr fontId="3" type="noConversion"/>
  </si>
  <si>
    <t>16751</t>
    <phoneticPr fontId="3" type="noConversion"/>
  </si>
  <si>
    <t>0024878</t>
    <phoneticPr fontId="3" type="noConversion"/>
  </si>
  <si>
    <t>17258</t>
    <phoneticPr fontId="3" type="noConversion"/>
  </si>
  <si>
    <t>0024816</t>
    <phoneticPr fontId="3" type="noConversion"/>
  </si>
  <si>
    <t>15袋</t>
    <phoneticPr fontId="3" type="noConversion"/>
  </si>
  <si>
    <t>17294</t>
    <phoneticPr fontId="3" type="noConversion"/>
  </si>
  <si>
    <t>0024798</t>
    <phoneticPr fontId="3" type="noConversion"/>
  </si>
  <si>
    <t>3袋</t>
    <phoneticPr fontId="3" type="noConversion"/>
  </si>
  <si>
    <t>18654</t>
    <phoneticPr fontId="3" type="noConversion"/>
  </si>
  <si>
    <t>0024819</t>
    <phoneticPr fontId="3" type="noConversion"/>
  </si>
  <si>
    <t>16192</t>
    <phoneticPr fontId="3" type="noConversion"/>
  </si>
  <si>
    <t>0028649</t>
    <phoneticPr fontId="3" type="noConversion"/>
  </si>
  <si>
    <t>2袋</t>
    <phoneticPr fontId="3" type="noConversion"/>
  </si>
  <si>
    <t>16864</t>
    <phoneticPr fontId="3" type="noConversion"/>
  </si>
  <si>
    <t>0024801</t>
    <phoneticPr fontId="3" type="noConversion"/>
  </si>
  <si>
    <t>20000</t>
    <phoneticPr fontId="3" type="noConversion"/>
  </si>
  <si>
    <t>0028634</t>
    <phoneticPr fontId="3" type="noConversion"/>
  </si>
  <si>
    <t>WW0018233</t>
    <phoneticPr fontId="3" type="noConversion"/>
  </si>
  <si>
    <t>0024803</t>
    <phoneticPr fontId="3" type="noConversion"/>
  </si>
  <si>
    <t>鄂ANH299</t>
    <phoneticPr fontId="3" type="noConversion"/>
  </si>
  <si>
    <t>王加先</t>
    <phoneticPr fontId="3" type="noConversion"/>
  </si>
  <si>
    <t>9袋</t>
    <phoneticPr fontId="3" type="noConversion"/>
  </si>
  <si>
    <t>杨攀</t>
  </si>
  <si>
    <t>16949</t>
  </si>
  <si>
    <t>0076609</t>
  </si>
  <si>
    <t xml:space="preserve">4袋 </t>
  </si>
  <si>
    <t>16451</t>
  </si>
  <si>
    <t>0024853</t>
  </si>
  <si>
    <t>（1盘退货）</t>
  </si>
  <si>
    <t>16194</t>
  </si>
  <si>
    <t>0028648</t>
  </si>
  <si>
    <t>18701</t>
  </si>
  <si>
    <t>0024796</t>
  </si>
  <si>
    <t>17433</t>
  </si>
  <si>
    <t>0024855</t>
  </si>
  <si>
    <t>17984</t>
  </si>
  <si>
    <t>0024879</t>
  </si>
  <si>
    <t>17295</t>
  </si>
  <si>
    <t>0024854</t>
  </si>
  <si>
    <t>2袋</t>
  </si>
  <si>
    <t>武汉新地园区退货组</t>
  </si>
  <si>
    <t>分拣退货中心</t>
  </si>
  <si>
    <t>16453</t>
  </si>
  <si>
    <t>19381</t>
  </si>
  <si>
    <t>18262</t>
  </si>
  <si>
    <t>0028605</t>
  </si>
  <si>
    <t>0028632</t>
  </si>
  <si>
    <t>0076610</t>
  </si>
  <si>
    <t>13袋子</t>
  </si>
  <si>
    <t>0024857</t>
  </si>
  <si>
    <t>3袋子</t>
  </si>
  <si>
    <t>0024858</t>
  </si>
  <si>
    <t>鄂ADU616</t>
  </si>
  <si>
    <t>胡充源</t>
  </si>
  <si>
    <t>0028646</t>
  </si>
  <si>
    <t>0024881</t>
  </si>
  <si>
    <t>WW0020001</t>
  </si>
  <si>
    <t>WW0016950</t>
  </si>
  <si>
    <t>WW0017727</t>
  </si>
  <si>
    <t>WW0015984</t>
  </si>
  <si>
    <t>WW0016197</t>
  </si>
  <si>
    <t>WW0018703</t>
  </si>
  <si>
    <t>20002</t>
  </si>
  <si>
    <t>0028633</t>
  </si>
  <si>
    <t>0028645</t>
  </si>
  <si>
    <t>陈安寿</t>
  </si>
  <si>
    <t>0024859</t>
  </si>
  <si>
    <t>0024860</t>
  </si>
  <si>
    <t>6袋8箱</t>
  </si>
  <si>
    <t>0051260</t>
  </si>
  <si>
    <t>8袋</t>
  </si>
  <si>
    <t>杨明强</t>
  </si>
  <si>
    <t>0024846</t>
  </si>
  <si>
    <t>WW0016199</t>
  </si>
  <si>
    <t>WW0017450</t>
  </si>
  <si>
    <t>WW0016867</t>
  </si>
  <si>
    <t>WW0016757</t>
  </si>
  <si>
    <t>WW0017729</t>
  </si>
  <si>
    <t>WW0018264</t>
  </si>
  <si>
    <t>16822</t>
    <phoneticPr fontId="3" type="noConversion"/>
  </si>
  <si>
    <t>0076696</t>
    <phoneticPr fontId="3" type="noConversion"/>
  </si>
  <si>
    <t>0024861</t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</si>
</sst>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b/>
      <sz val="13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name val="宋体"/>
      <family val="3"/>
      <charset val="134"/>
    </font>
    <font>
      <sz val="1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  <font>
      <sz val="14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18">
    <xf numFmtId="0" fontId="0" fillId="0" borderId="0" xfId="0">
      <alignment vertical="center"/>
    </xf>
    <xf numFmtId="0" fontId="9" fillId="0" borderId="1" xfId="1" applyFont="1" applyBorder="1" applyAlignment="1">
      <alignment horizontal="center" vertical="center"/>
    </xf>
    <xf numFmtId="20" fontId="9" fillId="0" borderId="1" xfId="0" applyNumberFormat="1" applyFont="1" applyBorder="1">
      <alignment vertical="center"/>
    </xf>
    <xf numFmtId="176" fontId="9" fillId="0" borderId="3" xfId="1" applyNumberFormat="1" applyFont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176" fontId="14" fillId="0" borderId="3" xfId="1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4" fillId="0" borderId="1" xfId="1" applyNumberFormat="1" applyFont="1" applyBorder="1" applyAlignment="1">
      <alignment horizontal="center" vertical="center"/>
    </xf>
    <xf numFmtId="49" fontId="13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6" fontId="13" fillId="0" borderId="0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7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0" fontId="18" fillId="2" borderId="1" xfId="0" applyNumberFormat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</cellXfs>
  <cellStyles count="27">
    <cellStyle name="常规" xfId="0" builtinId="0"/>
    <cellStyle name="常规 2" xfId="4"/>
    <cellStyle name="常规 2 2" xfId="2"/>
    <cellStyle name="常规 2 2 2" xfId="21"/>
    <cellStyle name="常规 2 2 3" xfId="24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7 3" xfId="25"/>
    <cellStyle name="常规 8" xfId="11"/>
    <cellStyle name="常规 8 2" xfId="20"/>
    <cellStyle name="常规 8 3" xfId="18"/>
    <cellStyle name="常规 9" xfId="1"/>
    <cellStyle name="常规 9 2" xfId="19"/>
    <cellStyle name="常规 9 2 2" xfId="23"/>
    <cellStyle name="常规 9 2 3" xfId="26"/>
  </cellStyles>
  <dxfs count="57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&#26376;&#25670;&#28193;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4-5"/>
      <sheetName val="4-6"/>
      <sheetName val="4-7"/>
      <sheetName val="4-8"/>
      <sheetName val="4-9"/>
      <sheetName val="4-10"/>
      <sheetName val="4-11"/>
      <sheetName val="4-12"/>
      <sheetName val="4-13"/>
      <sheetName val="4-14"/>
      <sheetName val="4-15"/>
      <sheetName val="4-16"/>
      <sheetName val="4-17"/>
      <sheetName val="4-18"/>
      <sheetName val="4-19"/>
      <sheetName val="4-20"/>
      <sheetName val="ch"/>
      <sheetName val="分析"/>
      <sheetName val="汇总明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陈和敏</v>
          </cell>
          <cell r="B1" t="str">
            <v>鄂AF1588</v>
          </cell>
        </row>
        <row r="2">
          <cell r="A2" t="str">
            <v>欧文艺</v>
          </cell>
          <cell r="B2" t="str">
            <v>鄂AMT870</v>
          </cell>
        </row>
        <row r="3">
          <cell r="A3" t="str">
            <v>危志坤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周华安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  <row r="32">
          <cell r="A32" t="str">
            <v>方浩勇</v>
          </cell>
          <cell r="B32" t="str">
            <v>粤BGR032</v>
          </cell>
        </row>
        <row r="33">
          <cell r="A33" t="str">
            <v>毛向飞</v>
          </cell>
          <cell r="B33" t="str">
            <v>粤BES791</v>
          </cell>
        </row>
        <row r="34">
          <cell r="A34" t="str">
            <v>喻海涛</v>
          </cell>
          <cell r="B34" t="str">
            <v>鄂AMR731</v>
          </cell>
        </row>
      </sheetData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7"/>
  <sheetViews>
    <sheetView workbookViewId="0">
      <selection activeCell="E19" sqref="E19"/>
    </sheetView>
  </sheetViews>
  <sheetFormatPr defaultRowHeight="13.5"/>
  <cols>
    <col min="1" max="1" width="11.125" bestFit="1" customWidth="1"/>
    <col min="2" max="2" width="8.125" bestFit="1" customWidth="1"/>
    <col min="3" max="5" width="10.25" bestFit="1" customWidth="1"/>
    <col min="6" max="6" width="16.375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2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13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13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13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83" t="s">
        <v>36</v>
      </c>
      <c r="B1" s="83" t="s">
        <v>37</v>
      </c>
      <c r="C1" s="83" t="s">
        <v>38</v>
      </c>
      <c r="D1" s="83" t="s">
        <v>39</v>
      </c>
      <c r="E1" s="83" t="s">
        <v>40</v>
      </c>
      <c r="F1" s="83" t="s">
        <v>41</v>
      </c>
      <c r="G1" s="83" t="s">
        <v>42</v>
      </c>
      <c r="H1" s="83" t="s">
        <v>43</v>
      </c>
      <c r="I1" s="83" t="s">
        <v>194</v>
      </c>
      <c r="J1" s="83" t="s">
        <v>172</v>
      </c>
      <c r="K1" s="83" t="s">
        <v>76</v>
      </c>
      <c r="L1" s="84" t="s">
        <v>45</v>
      </c>
      <c r="M1" s="83" t="s">
        <v>46</v>
      </c>
      <c r="N1" s="84" t="s">
        <v>195</v>
      </c>
      <c r="O1" s="84" t="s">
        <v>47</v>
      </c>
      <c r="P1" s="84" t="s">
        <v>48</v>
      </c>
      <c r="Q1" s="83" t="s">
        <v>49</v>
      </c>
      <c r="R1" s="83" t="s">
        <v>50</v>
      </c>
      <c r="S1" s="83" t="s">
        <v>51</v>
      </c>
      <c r="T1" s="83" t="s">
        <v>52</v>
      </c>
      <c r="U1" s="85" t="s">
        <v>53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</row>
    <row r="2" spans="1:63" ht="18.75">
      <c r="A2" s="78">
        <v>43200</v>
      </c>
      <c r="B2" s="79" t="s">
        <v>66</v>
      </c>
      <c r="C2" s="79">
        <v>1650</v>
      </c>
      <c r="D2" s="79">
        <v>1834</v>
      </c>
      <c r="E2" s="80" t="s">
        <v>1</v>
      </c>
      <c r="F2" s="80" t="s">
        <v>67</v>
      </c>
      <c r="G2" s="80" t="s">
        <v>3</v>
      </c>
      <c r="H2" s="80" t="s">
        <v>196</v>
      </c>
      <c r="I2" s="89"/>
      <c r="J2" s="89" t="s">
        <v>197</v>
      </c>
      <c r="K2" s="79"/>
      <c r="L2" s="82" t="s">
        <v>198</v>
      </c>
      <c r="M2" s="77" t="s">
        <v>7</v>
      </c>
      <c r="N2" s="86" t="s">
        <v>83</v>
      </c>
      <c r="O2" s="79" t="s">
        <v>83</v>
      </c>
      <c r="P2" s="87" t="s">
        <v>26</v>
      </c>
      <c r="Q2" s="77" t="s">
        <v>10</v>
      </c>
      <c r="R2" s="81">
        <v>14</v>
      </c>
      <c r="S2" s="81">
        <v>0</v>
      </c>
      <c r="T2" s="81">
        <v>14</v>
      </c>
      <c r="U2" s="77" t="s">
        <v>57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</row>
    <row r="3" spans="1:63" ht="18.75">
      <c r="A3" s="78">
        <v>43200</v>
      </c>
      <c r="B3" s="79" t="s">
        <v>66</v>
      </c>
      <c r="C3" s="79">
        <v>1750</v>
      </c>
      <c r="D3" s="79">
        <v>1926</v>
      </c>
      <c r="E3" s="80" t="s">
        <v>1</v>
      </c>
      <c r="F3" s="80" t="s">
        <v>67</v>
      </c>
      <c r="G3" s="80" t="s">
        <v>3</v>
      </c>
      <c r="H3" s="80" t="s">
        <v>196</v>
      </c>
      <c r="I3" s="89"/>
      <c r="J3" s="89" t="s">
        <v>199</v>
      </c>
      <c r="K3" s="79"/>
      <c r="L3" s="82" t="s">
        <v>200</v>
      </c>
      <c r="M3" s="77" t="s">
        <v>7</v>
      </c>
      <c r="N3" s="86" t="s">
        <v>201</v>
      </c>
      <c r="O3" s="79" t="s">
        <v>201</v>
      </c>
      <c r="P3" s="87" t="s">
        <v>202</v>
      </c>
      <c r="Q3" s="77" t="s">
        <v>10</v>
      </c>
      <c r="R3" s="81">
        <v>14</v>
      </c>
      <c r="S3" s="81">
        <v>0</v>
      </c>
      <c r="T3" s="81">
        <v>14</v>
      </c>
      <c r="U3" s="77" t="s">
        <v>57</v>
      </c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</row>
    <row r="4" spans="1:63" ht="18.75">
      <c r="A4" s="78">
        <v>43200</v>
      </c>
      <c r="B4" s="79" t="s">
        <v>0</v>
      </c>
      <c r="C4" s="79">
        <v>1929</v>
      </c>
      <c r="D4" s="79">
        <v>2108</v>
      </c>
      <c r="E4" s="80" t="s">
        <v>1</v>
      </c>
      <c r="F4" s="80" t="s">
        <v>67</v>
      </c>
      <c r="G4" s="80" t="s">
        <v>3</v>
      </c>
      <c r="H4" s="80" t="s">
        <v>196</v>
      </c>
      <c r="I4" s="89"/>
      <c r="J4" s="89" t="s">
        <v>203</v>
      </c>
      <c r="K4" s="79"/>
      <c r="L4" s="82" t="s">
        <v>204</v>
      </c>
      <c r="M4" s="77" t="s">
        <v>7</v>
      </c>
      <c r="N4" s="86" t="s">
        <v>74</v>
      </c>
      <c r="O4" s="79" t="s">
        <v>74</v>
      </c>
      <c r="P4" s="87" t="s">
        <v>75</v>
      </c>
      <c r="Q4" s="77" t="s">
        <v>10</v>
      </c>
      <c r="R4" s="81">
        <v>11</v>
      </c>
      <c r="S4" s="81">
        <v>0</v>
      </c>
      <c r="T4" s="81">
        <v>11</v>
      </c>
      <c r="U4" s="77" t="s">
        <v>57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</row>
    <row r="5" spans="1:63" ht="18.75">
      <c r="A5" s="78">
        <v>43200</v>
      </c>
      <c r="B5" s="79" t="s">
        <v>0</v>
      </c>
      <c r="C5" s="79">
        <v>1902</v>
      </c>
      <c r="D5" s="79">
        <v>2044</v>
      </c>
      <c r="E5" s="80" t="s">
        <v>1</v>
      </c>
      <c r="F5" s="80" t="s">
        <v>67</v>
      </c>
      <c r="G5" s="80" t="s">
        <v>3</v>
      </c>
      <c r="H5" s="80" t="s">
        <v>196</v>
      </c>
      <c r="I5" s="89"/>
      <c r="J5" s="89" t="s">
        <v>205</v>
      </c>
      <c r="K5" s="79"/>
      <c r="L5" s="82" t="s">
        <v>206</v>
      </c>
      <c r="M5" s="77" t="s">
        <v>7</v>
      </c>
      <c r="N5" s="86" t="s">
        <v>180</v>
      </c>
      <c r="O5" s="79" t="s">
        <v>180</v>
      </c>
      <c r="P5" s="87" t="s">
        <v>207</v>
      </c>
      <c r="Q5" s="77" t="s">
        <v>10</v>
      </c>
      <c r="R5" s="81">
        <v>11</v>
      </c>
      <c r="S5" s="81">
        <v>0</v>
      </c>
      <c r="T5" s="81">
        <v>11</v>
      </c>
      <c r="U5" s="77" t="s">
        <v>57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</row>
    <row r="6" spans="1:63" ht="18.75">
      <c r="A6" s="78">
        <v>43200</v>
      </c>
      <c r="B6" s="79" t="s">
        <v>208</v>
      </c>
      <c r="C6" s="79">
        <v>1920</v>
      </c>
      <c r="D6" s="79">
        <v>2106</v>
      </c>
      <c r="E6" s="80" t="s">
        <v>12</v>
      </c>
      <c r="F6" s="80" t="s">
        <v>209</v>
      </c>
      <c r="G6" s="80" t="s">
        <v>3</v>
      </c>
      <c r="H6" s="80" t="s">
        <v>196</v>
      </c>
      <c r="I6" s="89"/>
      <c r="J6" s="89" t="s">
        <v>210</v>
      </c>
      <c r="K6" s="79"/>
      <c r="L6" s="82" t="s">
        <v>211</v>
      </c>
      <c r="M6" s="77" t="s">
        <v>7</v>
      </c>
      <c r="N6" s="86" t="s">
        <v>212</v>
      </c>
      <c r="O6" s="79" t="s">
        <v>212</v>
      </c>
      <c r="P6" s="87" t="s">
        <v>213</v>
      </c>
      <c r="Q6" s="77" t="s">
        <v>10</v>
      </c>
      <c r="R6" s="81">
        <v>8</v>
      </c>
      <c r="S6" s="81">
        <v>0</v>
      </c>
      <c r="T6" s="81">
        <v>8</v>
      </c>
      <c r="U6" s="77" t="s">
        <v>57</v>
      </c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22.75" bestFit="1" customWidth="1"/>
    <col min="10" max="10" width="23.25" hidden="1" customWidth="1"/>
    <col min="11" max="11" width="18.25" bestFit="1" customWidth="1"/>
    <col min="12" max="12" width="13.25" bestFit="1" customWidth="1"/>
    <col min="13" max="13" width="15" bestFit="1" customWidth="1"/>
    <col min="14" max="14" width="18.25" hidden="1" customWidth="1"/>
    <col min="15" max="15" width="11.25" customWidth="1"/>
    <col min="16" max="16" width="8.125" bestFit="1" customWidth="1"/>
    <col min="17" max="17" width="7.25" bestFit="1" customWidth="1"/>
    <col min="18" max="18" width="17.25" customWidth="1"/>
    <col min="19" max="19" width="16.875" customWidth="1"/>
    <col min="20" max="20" width="6.25" bestFit="1" customWidth="1"/>
    <col min="21" max="21" width="10.25" bestFit="1" customWidth="1"/>
  </cols>
  <sheetData>
    <row r="1" spans="1:63" ht="15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226</v>
      </c>
      <c r="J1" s="98" t="s">
        <v>214</v>
      </c>
      <c r="K1" s="98" t="s">
        <v>76</v>
      </c>
      <c r="L1" s="99" t="s">
        <v>45</v>
      </c>
      <c r="M1" s="98" t="s">
        <v>46</v>
      </c>
      <c r="N1" s="99" t="s">
        <v>195</v>
      </c>
      <c r="O1" s="99" t="s">
        <v>47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ht="18.75">
      <c r="A2" s="93">
        <v>43201</v>
      </c>
      <c r="B2" s="94" t="s">
        <v>66</v>
      </c>
      <c r="C2" s="94">
        <v>1630</v>
      </c>
      <c r="D2" s="94">
        <v>1809</v>
      </c>
      <c r="E2" s="95" t="s">
        <v>1</v>
      </c>
      <c r="F2" s="95" t="s">
        <v>67</v>
      </c>
      <c r="G2" s="95" t="s">
        <v>3</v>
      </c>
      <c r="H2" s="95" t="s">
        <v>196</v>
      </c>
      <c r="I2" s="105" t="s">
        <v>227</v>
      </c>
      <c r="J2" s="104" t="s">
        <v>215</v>
      </c>
      <c r="K2" s="94"/>
      <c r="L2" s="97" t="s">
        <v>216</v>
      </c>
      <c r="M2" s="92" t="s">
        <v>7</v>
      </c>
      <c r="N2" s="101" t="s">
        <v>169</v>
      </c>
      <c r="O2" s="101" t="s">
        <v>169</v>
      </c>
      <c r="P2" s="102" t="s">
        <v>17</v>
      </c>
      <c r="Q2" s="92" t="s">
        <v>10</v>
      </c>
      <c r="R2" s="96">
        <v>14</v>
      </c>
      <c r="S2" s="96">
        <v>0</v>
      </c>
      <c r="T2" s="96">
        <v>14</v>
      </c>
      <c r="U2" s="92" t="s">
        <v>57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1:63" ht="18.75">
      <c r="A3" s="93">
        <v>43201</v>
      </c>
      <c r="B3" s="94" t="s">
        <v>66</v>
      </c>
      <c r="C3" s="94">
        <v>1459</v>
      </c>
      <c r="D3" s="94">
        <v>1658</v>
      </c>
      <c r="E3" s="95" t="s">
        <v>1</v>
      </c>
      <c r="F3" s="95" t="s">
        <v>67</v>
      </c>
      <c r="G3" s="95" t="s">
        <v>3</v>
      </c>
      <c r="H3" s="95" t="s">
        <v>196</v>
      </c>
      <c r="I3" s="105" t="s">
        <v>228</v>
      </c>
      <c r="J3" s="104" t="s">
        <v>217</v>
      </c>
      <c r="K3" s="94"/>
      <c r="L3" s="97" t="s">
        <v>218</v>
      </c>
      <c r="M3" s="92" t="s">
        <v>7</v>
      </c>
      <c r="N3" s="101" t="s">
        <v>74</v>
      </c>
      <c r="O3" s="101" t="s">
        <v>74</v>
      </c>
      <c r="P3" s="102" t="s">
        <v>75</v>
      </c>
      <c r="Q3" s="92" t="s">
        <v>10</v>
      </c>
      <c r="R3" s="96">
        <v>14</v>
      </c>
      <c r="S3" s="96">
        <v>0</v>
      </c>
      <c r="T3" s="96">
        <v>14</v>
      </c>
      <c r="U3" s="92" t="s">
        <v>57</v>
      </c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1:63" ht="18.75">
      <c r="A4" s="93">
        <v>43201</v>
      </c>
      <c r="B4" s="94" t="s">
        <v>66</v>
      </c>
      <c r="C4" s="94">
        <v>1810</v>
      </c>
      <c r="D4" s="94">
        <v>1943</v>
      </c>
      <c r="E4" s="95" t="s">
        <v>1</v>
      </c>
      <c r="F4" s="95" t="s">
        <v>67</v>
      </c>
      <c r="G4" s="95" t="s">
        <v>3</v>
      </c>
      <c r="H4" s="95" t="s">
        <v>196</v>
      </c>
      <c r="I4" s="105" t="s">
        <v>229</v>
      </c>
      <c r="J4" s="104" t="s">
        <v>219</v>
      </c>
      <c r="K4" s="94"/>
      <c r="L4" s="97" t="s">
        <v>220</v>
      </c>
      <c r="M4" s="92" t="s">
        <v>7</v>
      </c>
      <c r="N4" s="101" t="s">
        <v>86</v>
      </c>
      <c r="O4" s="101" t="s">
        <v>86</v>
      </c>
      <c r="P4" s="102" t="s">
        <v>9</v>
      </c>
      <c r="Q4" s="92" t="s">
        <v>10</v>
      </c>
      <c r="R4" s="96">
        <v>14</v>
      </c>
      <c r="S4" s="96">
        <v>0</v>
      </c>
      <c r="T4" s="96">
        <v>14</v>
      </c>
      <c r="U4" s="92" t="s">
        <v>57</v>
      </c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</row>
    <row r="5" spans="1:63" ht="18.75">
      <c r="A5" s="93">
        <v>43201</v>
      </c>
      <c r="B5" s="94" t="s">
        <v>0</v>
      </c>
      <c r="C5" s="94">
        <v>1920</v>
      </c>
      <c r="D5" s="94">
        <v>2102</v>
      </c>
      <c r="E5" s="95" t="s">
        <v>1</v>
      </c>
      <c r="F5" s="95" t="s">
        <v>67</v>
      </c>
      <c r="G5" s="95" t="s">
        <v>3</v>
      </c>
      <c r="H5" s="95" t="s">
        <v>196</v>
      </c>
      <c r="I5" s="105" t="s">
        <v>230</v>
      </c>
      <c r="J5" s="104" t="s">
        <v>221</v>
      </c>
      <c r="K5" s="94"/>
      <c r="L5" s="97" t="s">
        <v>222</v>
      </c>
      <c r="M5" s="92" t="s">
        <v>7</v>
      </c>
      <c r="N5" s="101" t="s">
        <v>64</v>
      </c>
      <c r="O5" s="101" t="s">
        <v>64</v>
      </c>
      <c r="P5" s="102" t="s">
        <v>65</v>
      </c>
      <c r="Q5" s="92" t="s">
        <v>10</v>
      </c>
      <c r="R5" s="96">
        <v>14</v>
      </c>
      <c r="S5" s="96">
        <v>0</v>
      </c>
      <c r="T5" s="96">
        <v>14</v>
      </c>
      <c r="U5" s="92" t="s">
        <v>57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</row>
    <row r="6" spans="1:63" ht="18.75">
      <c r="A6" s="93">
        <v>43201</v>
      </c>
      <c r="B6" s="94" t="s">
        <v>18</v>
      </c>
      <c r="C6" s="94">
        <v>1929</v>
      </c>
      <c r="D6" s="94">
        <v>2112</v>
      </c>
      <c r="E6" s="95" t="s">
        <v>12</v>
      </c>
      <c r="F6" s="95" t="s">
        <v>209</v>
      </c>
      <c r="G6" s="95" t="s">
        <v>3</v>
      </c>
      <c r="H6" s="95" t="s">
        <v>196</v>
      </c>
      <c r="I6" s="105" t="s">
        <v>231</v>
      </c>
      <c r="J6" s="104" t="s">
        <v>223</v>
      </c>
      <c r="K6" s="106" t="s">
        <v>224</v>
      </c>
      <c r="L6" s="97" t="s">
        <v>225</v>
      </c>
      <c r="M6" s="92" t="s">
        <v>7</v>
      </c>
      <c r="N6" s="101" t="s">
        <v>201</v>
      </c>
      <c r="O6" s="101" t="s">
        <v>201</v>
      </c>
      <c r="P6" s="102" t="s">
        <v>202</v>
      </c>
      <c r="Q6" s="92" t="s">
        <v>10</v>
      </c>
      <c r="R6" s="96">
        <v>9</v>
      </c>
      <c r="S6" s="96">
        <v>0</v>
      </c>
      <c r="T6" s="96">
        <v>9</v>
      </c>
      <c r="U6" s="92" t="s">
        <v>57</v>
      </c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5"/>
  <sheetViews>
    <sheetView workbookViewId="0">
      <selection activeCell="A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23.25" hidden="1" customWidth="1"/>
    <col min="10" max="10" width="15.375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3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232</v>
      </c>
      <c r="J1" s="98" t="s">
        <v>172</v>
      </c>
      <c r="K1" s="98" t="s">
        <v>134</v>
      </c>
      <c r="L1" s="99" t="s">
        <v>45</v>
      </c>
      <c r="M1" s="98" t="s">
        <v>46</v>
      </c>
      <c r="N1" s="99" t="s">
        <v>135</v>
      </c>
      <c r="O1" s="99" t="s">
        <v>96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s="103" customFormat="1" ht="18.75">
      <c r="A2" s="93">
        <v>43202</v>
      </c>
      <c r="B2" s="94" t="s">
        <v>111</v>
      </c>
      <c r="C2" s="94">
        <v>1845</v>
      </c>
      <c r="D2" s="94">
        <v>2019</v>
      </c>
      <c r="E2" s="95" t="s">
        <v>112</v>
      </c>
      <c r="F2" s="95" t="s">
        <v>113</v>
      </c>
      <c r="G2" s="95" t="s">
        <v>103</v>
      </c>
      <c r="H2" s="95" t="s">
        <v>104</v>
      </c>
      <c r="I2" s="104" t="s">
        <v>233</v>
      </c>
      <c r="J2" s="94" t="s">
        <v>243</v>
      </c>
      <c r="K2" s="94"/>
      <c r="L2" s="97" t="s">
        <v>234</v>
      </c>
      <c r="M2" s="92" t="str">
        <f>IF(A2&lt;&gt;"","武汉威伟机械","------")</f>
        <v>武汉威伟机械</v>
      </c>
      <c r="N2" s="101" t="str">
        <f>VLOOKUP(P2,[1]ch!$A$1:$B$34,2,0)</f>
        <v>鄂AQQ353</v>
      </c>
      <c r="O2" s="94" t="s">
        <v>83</v>
      </c>
      <c r="P2" s="102" t="s">
        <v>161</v>
      </c>
      <c r="Q2" s="92" t="str">
        <f>IF(A2&lt;&gt;"","9.6米","--")</f>
        <v>9.6米</v>
      </c>
      <c r="R2" s="96">
        <v>14</v>
      </c>
      <c r="S2" s="96">
        <v>0</v>
      </c>
      <c r="T2" s="96">
        <f t="shared" ref="T2:T5" si="0">SUM(R2:S2)</f>
        <v>14</v>
      </c>
      <c r="U2" s="92" t="str">
        <f t="shared" ref="U2:U5" si="1">IF(A2&lt;&gt;"","分拣摆渡","----")</f>
        <v>分拣摆渡</v>
      </c>
    </row>
    <row r="3" spans="1:63" s="103" customFormat="1" ht="18.75">
      <c r="A3" s="93">
        <v>43202</v>
      </c>
      <c r="B3" s="94" t="s">
        <v>111</v>
      </c>
      <c r="C3" s="94">
        <v>1924</v>
      </c>
      <c r="D3" s="94">
        <v>2108</v>
      </c>
      <c r="E3" s="95" t="s">
        <v>112</v>
      </c>
      <c r="F3" s="95" t="s">
        <v>113</v>
      </c>
      <c r="G3" s="95" t="s">
        <v>103</v>
      </c>
      <c r="H3" s="95" t="s">
        <v>104</v>
      </c>
      <c r="I3" s="104" t="s">
        <v>235</v>
      </c>
      <c r="J3" s="94" t="s">
        <v>244</v>
      </c>
      <c r="K3" s="94"/>
      <c r="L3" s="97" t="s">
        <v>236</v>
      </c>
      <c r="M3" s="92" t="str">
        <f>IF(A3&lt;&gt;"","武汉威伟机械","------")</f>
        <v>武汉威伟机械</v>
      </c>
      <c r="N3" s="101" t="str">
        <f>VLOOKUP(P3,[1]ch!$A$1:$B$34,2,0)</f>
        <v>鄂AMR731</v>
      </c>
      <c r="O3" s="94" t="s">
        <v>201</v>
      </c>
      <c r="P3" s="102" t="s">
        <v>237</v>
      </c>
      <c r="Q3" s="92" t="str">
        <f>IF(A3&lt;&gt;"","9.6米","--")</f>
        <v>9.6米</v>
      </c>
      <c r="R3" s="96">
        <v>14</v>
      </c>
      <c r="S3" s="96">
        <v>0</v>
      </c>
      <c r="T3" s="96">
        <f t="shared" si="0"/>
        <v>14</v>
      </c>
      <c r="U3" s="92" t="str">
        <f t="shared" si="1"/>
        <v>分拣摆渡</v>
      </c>
    </row>
    <row r="4" spans="1:63" s="103" customFormat="1" ht="18.75">
      <c r="A4" s="93">
        <v>43202</v>
      </c>
      <c r="B4" s="94" t="s">
        <v>100</v>
      </c>
      <c r="C4" s="94">
        <v>1929</v>
      </c>
      <c r="D4" s="94">
        <v>2115</v>
      </c>
      <c r="E4" s="95" t="s">
        <v>112</v>
      </c>
      <c r="F4" s="95" t="s">
        <v>113</v>
      </c>
      <c r="G4" s="95" t="s">
        <v>103</v>
      </c>
      <c r="H4" s="95" t="s">
        <v>104</v>
      </c>
      <c r="I4" s="104" t="s">
        <v>238</v>
      </c>
      <c r="J4" s="94" t="s">
        <v>245</v>
      </c>
      <c r="K4" s="94"/>
      <c r="L4" s="97" t="s">
        <v>239</v>
      </c>
      <c r="M4" s="92" t="str">
        <f>IF(A4&lt;&gt;"","武汉威伟机械","------")</f>
        <v>武汉威伟机械</v>
      </c>
      <c r="N4" s="101" t="str">
        <f>VLOOKUP(P4,[1]ch!$A$1:$B$34,2,0)</f>
        <v>粤BES791</v>
      </c>
      <c r="O4" s="94" t="s">
        <v>212</v>
      </c>
      <c r="P4" s="102" t="s">
        <v>240</v>
      </c>
      <c r="Q4" s="92" t="str">
        <f>IF(A4&lt;&gt;"","9.6米","--")</f>
        <v>9.6米</v>
      </c>
      <c r="R4" s="96">
        <v>9</v>
      </c>
      <c r="S4" s="96">
        <v>0</v>
      </c>
      <c r="T4" s="96">
        <f t="shared" si="0"/>
        <v>9</v>
      </c>
      <c r="U4" s="92" t="str">
        <f t="shared" si="1"/>
        <v>分拣摆渡</v>
      </c>
    </row>
    <row r="5" spans="1:63" s="103" customFormat="1" ht="18.75">
      <c r="A5" s="93">
        <v>43202</v>
      </c>
      <c r="B5" s="94" t="s">
        <v>173</v>
      </c>
      <c r="C5" s="94">
        <v>1740</v>
      </c>
      <c r="D5" s="94">
        <v>1920</v>
      </c>
      <c r="E5" s="95" t="s">
        <v>112</v>
      </c>
      <c r="F5" s="95" t="s">
        <v>113</v>
      </c>
      <c r="G5" s="95" t="s">
        <v>103</v>
      </c>
      <c r="H5" s="95" t="s">
        <v>104</v>
      </c>
      <c r="I5" s="104" t="s">
        <v>241</v>
      </c>
      <c r="J5" s="94" t="s">
        <v>246</v>
      </c>
      <c r="K5" s="94"/>
      <c r="L5" s="97" t="s">
        <v>242</v>
      </c>
      <c r="M5" s="92" t="str">
        <f>IF(A5&lt;&gt;"","武汉威伟机械","------")</f>
        <v>武汉威伟机械</v>
      </c>
      <c r="N5" s="101" t="str">
        <f>VLOOKUP(P5,[1]ch!$A$1:$B$34,2,0)</f>
        <v>鄂AAW309</v>
      </c>
      <c r="O5" s="94" t="s">
        <v>170</v>
      </c>
      <c r="P5" s="102" t="s">
        <v>107</v>
      </c>
      <c r="Q5" s="92" t="str">
        <f>IF(A5&lt;&gt;"","9.6米","--")</f>
        <v>9.6米</v>
      </c>
      <c r="R5" s="96">
        <v>14</v>
      </c>
      <c r="S5" s="96">
        <v>0</v>
      </c>
      <c r="T5" s="96">
        <f t="shared" si="0"/>
        <v>14</v>
      </c>
      <c r="U5" s="92" t="str">
        <f t="shared" si="1"/>
        <v>分拣摆渡</v>
      </c>
    </row>
  </sheetData>
  <phoneticPr fontId="3" type="noConversion"/>
  <conditionalFormatting sqref="K2:L5 I2:I5">
    <cfRule type="duplicateValues" dxfId="30" priority="5"/>
  </conditionalFormatting>
  <conditionalFormatting sqref="L2:L5">
    <cfRule type="duplicateValues" dxfId="29" priority="6"/>
  </conditionalFormatting>
  <conditionalFormatting sqref="J2:J5">
    <cfRule type="duplicateValues" dxfId="28" priority="2"/>
  </conditionalFormatting>
  <conditionalFormatting sqref="J2:J5">
    <cfRule type="duplicateValues" dxfId="27" priority="3"/>
  </conditionalFormatting>
  <conditionalFormatting sqref="J2:J5">
    <cfRule type="duplicateValues" dxfId="26" priority="4"/>
  </conditionalFormatting>
  <conditionalFormatting sqref="I1:I5">
    <cfRule type="duplicateValues" dxfId="25" priority="1"/>
  </conditionalFormatting>
  <conditionalFormatting sqref="I1:L1">
    <cfRule type="duplicateValues" dxfId="24" priority="55"/>
  </conditionalFormatting>
  <conditionalFormatting sqref="I2:I5">
    <cfRule type="duplicateValues" dxfId="23" priority="57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K5"/>
  <sheetViews>
    <sheetView topLeftCell="H1" workbookViewId="0">
      <selection activeCell="H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115" t="s">
        <v>36</v>
      </c>
      <c r="B1" s="115" t="s">
        <v>37</v>
      </c>
      <c r="C1" s="115" t="s">
        <v>38</v>
      </c>
      <c r="D1" s="115" t="s">
        <v>39</v>
      </c>
      <c r="E1" s="115" t="s">
        <v>40</v>
      </c>
      <c r="F1" s="115" t="s">
        <v>41</v>
      </c>
      <c r="G1" s="115" t="s">
        <v>42</v>
      </c>
      <c r="H1" s="115" t="s">
        <v>43</v>
      </c>
      <c r="I1" s="115" t="s">
        <v>194</v>
      </c>
      <c r="J1" s="115" t="s">
        <v>172</v>
      </c>
      <c r="K1" s="115" t="s">
        <v>76</v>
      </c>
      <c r="L1" s="116" t="s">
        <v>45</v>
      </c>
      <c r="M1" s="115" t="s">
        <v>46</v>
      </c>
      <c r="N1" s="116" t="s">
        <v>195</v>
      </c>
      <c r="O1" s="116" t="s">
        <v>47</v>
      </c>
      <c r="P1" s="116" t="s">
        <v>48</v>
      </c>
      <c r="Q1" s="115" t="s">
        <v>49</v>
      </c>
      <c r="R1" s="115" t="s">
        <v>50</v>
      </c>
      <c r="S1" s="115" t="s">
        <v>51</v>
      </c>
      <c r="T1" s="115" t="s">
        <v>52</v>
      </c>
      <c r="U1" s="117" t="s">
        <v>53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</row>
    <row r="2" spans="1:63" ht="18.75">
      <c r="A2" s="110">
        <v>43203</v>
      </c>
      <c r="B2" s="111" t="s">
        <v>247</v>
      </c>
      <c r="C2" s="111">
        <v>1720</v>
      </c>
      <c r="D2" s="111">
        <v>1920</v>
      </c>
      <c r="E2" s="112" t="s">
        <v>1</v>
      </c>
      <c r="F2" s="112" t="s">
        <v>67</v>
      </c>
      <c r="G2" s="112" t="s">
        <v>3</v>
      </c>
      <c r="H2" s="112" t="s">
        <v>196</v>
      </c>
      <c r="I2" s="121" t="s">
        <v>248</v>
      </c>
      <c r="J2" s="122" t="s">
        <v>258</v>
      </c>
      <c r="K2" s="111"/>
      <c r="L2" s="114" t="s">
        <v>249</v>
      </c>
      <c r="M2" s="109" t="s">
        <v>7</v>
      </c>
      <c r="N2" s="118" t="s">
        <v>74</v>
      </c>
      <c r="O2" s="111" t="s">
        <v>74</v>
      </c>
      <c r="P2" s="119" t="s">
        <v>75</v>
      </c>
      <c r="Q2" s="109" t="s">
        <v>10</v>
      </c>
      <c r="R2" s="113">
        <v>14</v>
      </c>
      <c r="S2" s="113">
        <v>0</v>
      </c>
      <c r="T2" s="113">
        <v>14</v>
      </c>
      <c r="U2" s="109" t="s">
        <v>57</v>
      </c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</row>
    <row r="3" spans="1:63" ht="18.75">
      <c r="A3" s="110">
        <v>43203</v>
      </c>
      <c r="B3" s="111" t="s">
        <v>208</v>
      </c>
      <c r="C3" s="111">
        <v>1929</v>
      </c>
      <c r="D3" s="111">
        <v>2115</v>
      </c>
      <c r="E3" s="112" t="s">
        <v>12</v>
      </c>
      <c r="F3" s="112" t="s">
        <v>209</v>
      </c>
      <c r="G3" s="112" t="s">
        <v>3</v>
      </c>
      <c r="H3" s="112" t="s">
        <v>196</v>
      </c>
      <c r="I3" s="121" t="s">
        <v>250</v>
      </c>
      <c r="J3" s="122" t="s">
        <v>259</v>
      </c>
      <c r="K3" s="111"/>
      <c r="L3" s="114" t="s">
        <v>251</v>
      </c>
      <c r="M3" s="109" t="s">
        <v>7</v>
      </c>
      <c r="N3" s="118" t="s">
        <v>83</v>
      </c>
      <c r="O3" s="111" t="s">
        <v>83</v>
      </c>
      <c r="P3" s="119" t="s">
        <v>26</v>
      </c>
      <c r="Q3" s="109" t="s">
        <v>10</v>
      </c>
      <c r="R3" s="113">
        <v>12</v>
      </c>
      <c r="S3" s="113">
        <v>0</v>
      </c>
      <c r="T3" s="113">
        <v>12</v>
      </c>
      <c r="U3" s="109" t="s">
        <v>57</v>
      </c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</row>
    <row r="4" spans="1:63" ht="18.75">
      <c r="A4" s="110">
        <v>43203</v>
      </c>
      <c r="B4" s="111" t="s">
        <v>0</v>
      </c>
      <c r="C4" s="111">
        <v>1920</v>
      </c>
      <c r="D4" s="111">
        <v>2059</v>
      </c>
      <c r="E4" s="112" t="s">
        <v>1</v>
      </c>
      <c r="F4" s="112" t="s">
        <v>67</v>
      </c>
      <c r="G4" s="112" t="s">
        <v>3</v>
      </c>
      <c r="H4" s="112" t="s">
        <v>196</v>
      </c>
      <c r="I4" s="121" t="s">
        <v>252</v>
      </c>
      <c r="J4" s="122" t="s">
        <v>260</v>
      </c>
      <c r="K4" s="111"/>
      <c r="L4" s="114" t="s">
        <v>253</v>
      </c>
      <c r="M4" s="109" t="s">
        <v>7</v>
      </c>
      <c r="N4" s="118" t="s">
        <v>201</v>
      </c>
      <c r="O4" s="111" t="s">
        <v>201</v>
      </c>
      <c r="P4" s="119" t="s">
        <v>202</v>
      </c>
      <c r="Q4" s="109" t="s">
        <v>10</v>
      </c>
      <c r="R4" s="113">
        <v>14</v>
      </c>
      <c r="S4" s="113">
        <v>0</v>
      </c>
      <c r="T4" s="113">
        <v>14</v>
      </c>
      <c r="U4" s="109" t="s">
        <v>57</v>
      </c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</row>
    <row r="5" spans="1:63" ht="18.75">
      <c r="A5" s="110">
        <v>43203</v>
      </c>
      <c r="B5" s="111" t="s">
        <v>66</v>
      </c>
      <c r="C5" s="111">
        <v>1815</v>
      </c>
      <c r="D5" s="111">
        <v>1940</v>
      </c>
      <c r="E5" s="112" t="s">
        <v>1</v>
      </c>
      <c r="F5" s="112" t="s">
        <v>67</v>
      </c>
      <c r="G5" s="112" t="s">
        <v>3</v>
      </c>
      <c r="H5" s="112" t="s">
        <v>196</v>
      </c>
      <c r="I5" s="121" t="s">
        <v>254</v>
      </c>
      <c r="J5" s="122" t="s">
        <v>261</v>
      </c>
      <c r="K5" s="111"/>
      <c r="L5" s="114" t="s">
        <v>255</v>
      </c>
      <c r="M5" s="109" t="s">
        <v>7</v>
      </c>
      <c r="N5" s="118" t="s">
        <v>256</v>
      </c>
      <c r="O5" s="111" t="s">
        <v>256</v>
      </c>
      <c r="P5" s="119" t="s">
        <v>257</v>
      </c>
      <c r="Q5" s="109" t="s">
        <v>10</v>
      </c>
      <c r="R5" s="113">
        <v>14</v>
      </c>
      <c r="S5" s="113">
        <v>0</v>
      </c>
      <c r="T5" s="113">
        <v>14</v>
      </c>
      <c r="U5" s="109" t="s">
        <v>57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K5"/>
  <sheetViews>
    <sheetView workbookViewId="0">
      <selection activeCell="A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9.75" bestFit="1" customWidth="1"/>
    <col min="21" max="21" width="10.25" bestFit="1" customWidth="1"/>
  </cols>
  <sheetData>
    <row r="1" spans="1:63" ht="15">
      <c r="A1" s="131" t="s">
        <v>36</v>
      </c>
      <c r="B1" s="131" t="s">
        <v>37</v>
      </c>
      <c r="C1" s="131" t="s">
        <v>38</v>
      </c>
      <c r="D1" s="131" t="s">
        <v>39</v>
      </c>
      <c r="E1" s="131" t="s">
        <v>40</v>
      </c>
      <c r="F1" s="131" t="s">
        <v>41</v>
      </c>
      <c r="G1" s="131" t="s">
        <v>42</v>
      </c>
      <c r="H1" s="131" t="s">
        <v>43</v>
      </c>
      <c r="I1" s="131" t="s">
        <v>194</v>
      </c>
      <c r="J1" s="131" t="s">
        <v>172</v>
      </c>
      <c r="K1" s="131" t="s">
        <v>76</v>
      </c>
      <c r="L1" s="132" t="s">
        <v>45</v>
      </c>
      <c r="M1" s="131" t="s">
        <v>46</v>
      </c>
      <c r="N1" s="132" t="s">
        <v>195</v>
      </c>
      <c r="O1" s="132" t="s">
        <v>47</v>
      </c>
      <c r="P1" s="132" t="s">
        <v>48</v>
      </c>
      <c r="Q1" s="131" t="s">
        <v>49</v>
      </c>
      <c r="R1" s="131" t="s">
        <v>50</v>
      </c>
      <c r="S1" s="131" t="s">
        <v>51</v>
      </c>
      <c r="T1" s="131" t="s">
        <v>52</v>
      </c>
      <c r="U1" s="133" t="s">
        <v>53</v>
      </c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</row>
    <row r="2" spans="1:63" ht="18.75">
      <c r="A2" s="126">
        <v>43204</v>
      </c>
      <c r="B2" s="127" t="s">
        <v>66</v>
      </c>
      <c r="C2" s="127">
        <v>1730</v>
      </c>
      <c r="D2" s="127">
        <v>1923</v>
      </c>
      <c r="E2" s="128" t="s">
        <v>1</v>
      </c>
      <c r="F2" s="128" t="s">
        <v>67</v>
      </c>
      <c r="G2" s="128" t="s">
        <v>3</v>
      </c>
      <c r="H2" s="128" t="s">
        <v>196</v>
      </c>
      <c r="I2" s="137"/>
      <c r="J2" s="138" t="s">
        <v>267</v>
      </c>
      <c r="K2" s="127"/>
      <c r="L2" s="130" t="s">
        <v>262</v>
      </c>
      <c r="M2" s="125" t="s">
        <v>7</v>
      </c>
      <c r="N2" s="134" t="s">
        <v>86</v>
      </c>
      <c r="O2" s="127" t="s">
        <v>86</v>
      </c>
      <c r="P2" s="135" t="s">
        <v>9</v>
      </c>
      <c r="Q2" s="125" t="s">
        <v>10</v>
      </c>
      <c r="R2" s="129" t="s">
        <v>263</v>
      </c>
      <c r="S2" s="129">
        <v>0</v>
      </c>
      <c r="T2" s="129" t="s">
        <v>263</v>
      </c>
      <c r="U2" s="125" t="s">
        <v>57</v>
      </c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</row>
    <row r="3" spans="1:63" ht="18.75">
      <c r="A3" s="126">
        <v>43204</v>
      </c>
      <c r="B3" s="127" t="s">
        <v>0</v>
      </c>
      <c r="C3" s="127">
        <v>1825</v>
      </c>
      <c r="D3" s="127">
        <v>2014</v>
      </c>
      <c r="E3" s="128" t="s">
        <v>1</v>
      </c>
      <c r="F3" s="128" t="s">
        <v>67</v>
      </c>
      <c r="G3" s="128" t="s">
        <v>3</v>
      </c>
      <c r="H3" s="128" t="s">
        <v>196</v>
      </c>
      <c r="I3" s="137"/>
      <c r="J3" s="138" t="s">
        <v>268</v>
      </c>
      <c r="K3" s="127"/>
      <c r="L3" s="130" t="s">
        <v>264</v>
      </c>
      <c r="M3" s="125" t="s">
        <v>7</v>
      </c>
      <c r="N3" s="134" t="s">
        <v>74</v>
      </c>
      <c r="O3" s="127" t="s">
        <v>74</v>
      </c>
      <c r="P3" s="135" t="s">
        <v>75</v>
      </c>
      <c r="Q3" s="125" t="s">
        <v>10</v>
      </c>
      <c r="R3" s="129">
        <v>14</v>
      </c>
      <c r="S3" s="129">
        <v>0</v>
      </c>
      <c r="T3" s="129">
        <v>14</v>
      </c>
      <c r="U3" s="125" t="s">
        <v>57</v>
      </c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</row>
    <row r="4" spans="1:63" ht="18.75">
      <c r="A4" s="126">
        <v>43204</v>
      </c>
      <c r="B4" s="127" t="s">
        <v>0</v>
      </c>
      <c r="C4" s="127">
        <v>1920</v>
      </c>
      <c r="D4" s="127">
        <v>2100</v>
      </c>
      <c r="E4" s="128" t="s">
        <v>1</v>
      </c>
      <c r="F4" s="128" t="s">
        <v>67</v>
      </c>
      <c r="G4" s="128" t="s">
        <v>3</v>
      </c>
      <c r="H4" s="128" t="s">
        <v>196</v>
      </c>
      <c r="I4" s="137"/>
      <c r="J4" s="138" t="s">
        <v>269</v>
      </c>
      <c r="K4" s="127"/>
      <c r="L4" s="130" t="s">
        <v>265</v>
      </c>
      <c r="M4" s="125" t="s">
        <v>7</v>
      </c>
      <c r="N4" s="134" t="s">
        <v>212</v>
      </c>
      <c r="O4" s="127" t="s">
        <v>212</v>
      </c>
      <c r="P4" s="135" t="s">
        <v>213</v>
      </c>
      <c r="Q4" s="125" t="s">
        <v>10</v>
      </c>
      <c r="R4" s="129">
        <v>14</v>
      </c>
      <c r="S4" s="129">
        <v>0</v>
      </c>
      <c r="T4" s="129">
        <v>14</v>
      </c>
      <c r="U4" s="125" t="s">
        <v>57</v>
      </c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</row>
    <row r="5" spans="1:63" ht="18.75">
      <c r="A5" s="126">
        <v>43204</v>
      </c>
      <c r="B5" s="127" t="s">
        <v>208</v>
      </c>
      <c r="C5" s="127">
        <v>1929</v>
      </c>
      <c r="D5" s="127">
        <v>2113</v>
      </c>
      <c r="E5" s="128" t="s">
        <v>12</v>
      </c>
      <c r="F5" s="128" t="s">
        <v>209</v>
      </c>
      <c r="G5" s="128" t="s">
        <v>3</v>
      </c>
      <c r="H5" s="128" t="s">
        <v>196</v>
      </c>
      <c r="I5" s="137"/>
      <c r="J5" s="138" t="s">
        <v>270</v>
      </c>
      <c r="K5" s="127"/>
      <c r="L5" s="130" t="s">
        <v>266</v>
      </c>
      <c r="M5" s="125" t="s">
        <v>7</v>
      </c>
      <c r="N5" s="134" t="s">
        <v>83</v>
      </c>
      <c r="O5" s="127" t="s">
        <v>83</v>
      </c>
      <c r="P5" s="135" t="s">
        <v>26</v>
      </c>
      <c r="Q5" s="125" t="s">
        <v>10</v>
      </c>
      <c r="R5" s="129">
        <v>9</v>
      </c>
      <c r="S5" s="129">
        <v>0</v>
      </c>
      <c r="T5" s="129">
        <v>9</v>
      </c>
      <c r="U5" s="125" t="s">
        <v>57</v>
      </c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K6"/>
  <sheetViews>
    <sheetView topLeftCell="F1" workbookViewId="0">
      <selection activeCell="H4" sqref="H4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bestFit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ht="15">
      <c r="A1" s="150" t="s">
        <v>36</v>
      </c>
      <c r="B1" s="150" t="s">
        <v>37</v>
      </c>
      <c r="C1" s="150" t="s">
        <v>38</v>
      </c>
      <c r="D1" s="150" t="s">
        <v>39</v>
      </c>
      <c r="E1" s="150" t="s">
        <v>40</v>
      </c>
      <c r="F1" s="150" t="s">
        <v>41</v>
      </c>
      <c r="G1" s="150" t="s">
        <v>42</v>
      </c>
      <c r="H1" s="150" t="s">
        <v>43</v>
      </c>
      <c r="I1" s="150" t="s">
        <v>194</v>
      </c>
      <c r="J1" s="150" t="s">
        <v>172</v>
      </c>
      <c r="K1" s="150" t="s">
        <v>76</v>
      </c>
      <c r="L1" s="151" t="s">
        <v>45</v>
      </c>
      <c r="M1" s="150" t="s">
        <v>46</v>
      </c>
      <c r="N1" s="151" t="s">
        <v>195</v>
      </c>
      <c r="O1" s="151" t="s">
        <v>47</v>
      </c>
      <c r="P1" s="151" t="s">
        <v>48</v>
      </c>
      <c r="Q1" s="150" t="s">
        <v>49</v>
      </c>
      <c r="R1" s="150" t="s">
        <v>50</v>
      </c>
      <c r="S1" s="150" t="s">
        <v>51</v>
      </c>
      <c r="T1" s="150" t="s">
        <v>52</v>
      </c>
      <c r="U1" s="152" t="s">
        <v>53</v>
      </c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</row>
    <row r="2" spans="1:63" ht="18.75">
      <c r="A2" s="144">
        <v>43205</v>
      </c>
      <c r="B2" s="145" t="s">
        <v>0</v>
      </c>
      <c r="C2" s="145">
        <v>1920</v>
      </c>
      <c r="D2" s="145">
        <v>2117</v>
      </c>
      <c r="E2" s="146" t="s">
        <v>1</v>
      </c>
      <c r="F2" s="146" t="s">
        <v>67</v>
      </c>
      <c r="G2" s="146" t="s">
        <v>3</v>
      </c>
      <c r="H2" s="146" t="s">
        <v>196</v>
      </c>
      <c r="I2" s="156"/>
      <c r="J2" s="157" t="s">
        <v>278</v>
      </c>
      <c r="K2" s="145"/>
      <c r="L2" s="149" t="s">
        <v>271</v>
      </c>
      <c r="M2" s="143" t="s">
        <v>7</v>
      </c>
      <c r="N2" s="153" t="s">
        <v>70</v>
      </c>
      <c r="O2" s="153" t="s">
        <v>70</v>
      </c>
      <c r="P2" s="154" t="s">
        <v>71</v>
      </c>
      <c r="Q2" s="143" t="s">
        <v>10</v>
      </c>
      <c r="R2" s="148">
        <v>14</v>
      </c>
      <c r="S2" s="148">
        <v>0</v>
      </c>
      <c r="T2" s="148">
        <v>14</v>
      </c>
      <c r="U2" s="143" t="s">
        <v>57</v>
      </c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</row>
    <row r="3" spans="1:63" ht="18.75">
      <c r="A3" s="144">
        <v>43205</v>
      </c>
      <c r="B3" s="145" t="s">
        <v>208</v>
      </c>
      <c r="C3" s="145">
        <v>1930</v>
      </c>
      <c r="D3" s="145">
        <v>2057</v>
      </c>
      <c r="E3" s="146" t="s">
        <v>1</v>
      </c>
      <c r="F3" s="146" t="s">
        <v>67</v>
      </c>
      <c r="G3" s="146" t="s">
        <v>3</v>
      </c>
      <c r="H3" s="146" t="s">
        <v>196</v>
      </c>
      <c r="I3" s="156"/>
      <c r="J3" s="157" t="s">
        <v>279</v>
      </c>
      <c r="K3" s="145"/>
      <c r="L3" s="149" t="s">
        <v>272</v>
      </c>
      <c r="M3" s="143" t="s">
        <v>7</v>
      </c>
      <c r="N3" s="153" t="s">
        <v>95</v>
      </c>
      <c r="O3" s="153" t="s">
        <v>95</v>
      </c>
      <c r="P3" s="154" t="s">
        <v>30</v>
      </c>
      <c r="Q3" s="143" t="s">
        <v>10</v>
      </c>
      <c r="R3" s="148">
        <v>6</v>
      </c>
      <c r="S3" s="148">
        <v>0</v>
      </c>
      <c r="T3" s="148">
        <v>6</v>
      </c>
      <c r="U3" s="143" t="s">
        <v>57</v>
      </c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</row>
    <row r="4" spans="1:63" ht="18.75">
      <c r="A4" s="144">
        <v>43205</v>
      </c>
      <c r="B4" s="145" t="s">
        <v>66</v>
      </c>
      <c r="C4" s="145">
        <v>1745</v>
      </c>
      <c r="D4" s="145">
        <v>1950</v>
      </c>
      <c r="E4" s="146" t="s">
        <v>1</v>
      </c>
      <c r="F4" s="146" t="s">
        <v>67</v>
      </c>
      <c r="G4" s="146" t="s">
        <v>3</v>
      </c>
      <c r="H4" s="146" t="s">
        <v>196</v>
      </c>
      <c r="I4" s="156"/>
      <c r="J4" s="157" t="s">
        <v>280</v>
      </c>
      <c r="K4" s="145"/>
      <c r="L4" s="149" t="s">
        <v>273</v>
      </c>
      <c r="M4" s="143" t="s">
        <v>7</v>
      </c>
      <c r="N4" s="153" t="s">
        <v>64</v>
      </c>
      <c r="O4" s="153" t="s">
        <v>64</v>
      </c>
      <c r="P4" s="154" t="s">
        <v>65</v>
      </c>
      <c r="Q4" s="143" t="s">
        <v>10</v>
      </c>
      <c r="R4" s="148" t="s">
        <v>274</v>
      </c>
      <c r="S4" s="148">
        <v>0</v>
      </c>
      <c r="T4" s="148" t="s">
        <v>274</v>
      </c>
      <c r="U4" s="143" t="s">
        <v>57</v>
      </c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</row>
    <row r="5" spans="1:63" ht="18.75">
      <c r="A5" s="144">
        <v>43205</v>
      </c>
      <c r="B5" s="145" t="s">
        <v>0</v>
      </c>
      <c r="C5" s="145">
        <v>1820</v>
      </c>
      <c r="D5" s="145">
        <v>1952</v>
      </c>
      <c r="E5" s="146" t="s">
        <v>1</v>
      </c>
      <c r="F5" s="146" t="s">
        <v>67</v>
      </c>
      <c r="G5" s="146" t="s">
        <v>3</v>
      </c>
      <c r="H5" s="146" t="s">
        <v>196</v>
      </c>
      <c r="I5" s="156"/>
      <c r="J5" s="157" t="s">
        <v>281</v>
      </c>
      <c r="K5" s="145"/>
      <c r="L5" s="149" t="s">
        <v>275</v>
      </c>
      <c r="M5" s="143" t="s">
        <v>7</v>
      </c>
      <c r="N5" s="153" t="s">
        <v>79</v>
      </c>
      <c r="O5" s="153" t="s">
        <v>79</v>
      </c>
      <c r="P5" s="154" t="s">
        <v>80</v>
      </c>
      <c r="Q5" s="143" t="s">
        <v>10</v>
      </c>
      <c r="R5" s="148">
        <v>14</v>
      </c>
      <c r="S5" s="148">
        <v>0</v>
      </c>
      <c r="T5" s="148">
        <v>14</v>
      </c>
      <c r="U5" s="143" t="s">
        <v>57</v>
      </c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</row>
    <row r="6" spans="1:63" ht="18.75">
      <c r="A6" s="144">
        <v>43205</v>
      </c>
      <c r="B6" s="145" t="s">
        <v>66</v>
      </c>
      <c r="C6" s="145">
        <v>1459</v>
      </c>
      <c r="D6" s="145">
        <v>1703</v>
      </c>
      <c r="E6" s="146" t="s">
        <v>1</v>
      </c>
      <c r="F6" s="146" t="s">
        <v>67</v>
      </c>
      <c r="G6" s="146" t="s">
        <v>3</v>
      </c>
      <c r="H6" s="146" t="s">
        <v>196</v>
      </c>
      <c r="I6" s="156"/>
      <c r="J6" s="157" t="s">
        <v>282</v>
      </c>
      <c r="K6" s="145"/>
      <c r="L6" s="149" t="s">
        <v>276</v>
      </c>
      <c r="M6" s="143" t="s">
        <v>7</v>
      </c>
      <c r="N6" s="153" t="s">
        <v>201</v>
      </c>
      <c r="O6" s="153" t="s">
        <v>201</v>
      </c>
      <c r="P6" s="154" t="s">
        <v>202</v>
      </c>
      <c r="Q6" s="143" t="s">
        <v>10</v>
      </c>
      <c r="R6" s="148" t="s">
        <v>277</v>
      </c>
      <c r="S6" s="148">
        <v>0</v>
      </c>
      <c r="T6" s="148" t="s">
        <v>277</v>
      </c>
      <c r="U6" s="143" t="s">
        <v>57</v>
      </c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J5"/>
  <sheetViews>
    <sheetView workbookViewId="0">
      <selection activeCell="J11" sqref="J11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9.75" bestFit="1" customWidth="1"/>
    <col min="20" max="20" width="10.25" bestFit="1" customWidth="1"/>
  </cols>
  <sheetData>
    <row r="1" spans="1:62" ht="15">
      <c r="A1" s="169" t="s">
        <v>36</v>
      </c>
      <c r="B1" s="169" t="s">
        <v>37</v>
      </c>
      <c r="C1" s="169" t="s">
        <v>38</v>
      </c>
      <c r="D1" s="169" t="s">
        <v>39</v>
      </c>
      <c r="E1" s="169" t="s">
        <v>40</v>
      </c>
      <c r="F1" s="169" t="s">
        <v>41</v>
      </c>
      <c r="G1" s="169" t="s">
        <v>42</v>
      </c>
      <c r="H1" s="169" t="s">
        <v>43</v>
      </c>
      <c r="I1" s="169" t="s">
        <v>172</v>
      </c>
      <c r="J1" s="169" t="s">
        <v>76</v>
      </c>
      <c r="K1" s="170" t="s">
        <v>45</v>
      </c>
      <c r="L1" s="169" t="s">
        <v>46</v>
      </c>
      <c r="M1" s="170" t="s">
        <v>195</v>
      </c>
      <c r="N1" s="170" t="s">
        <v>47</v>
      </c>
      <c r="O1" s="170" t="s">
        <v>48</v>
      </c>
      <c r="P1" s="169" t="s">
        <v>49</v>
      </c>
      <c r="Q1" s="169" t="s">
        <v>50</v>
      </c>
      <c r="R1" s="169" t="s">
        <v>51</v>
      </c>
      <c r="S1" s="169" t="s">
        <v>52</v>
      </c>
      <c r="T1" s="171" t="s">
        <v>53</v>
      </c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</row>
    <row r="2" spans="1:62" ht="18.75">
      <c r="A2" s="164">
        <v>43206</v>
      </c>
      <c r="B2" s="165" t="s">
        <v>66</v>
      </c>
      <c r="C2" s="165">
        <v>1720</v>
      </c>
      <c r="D2" s="165">
        <v>1858</v>
      </c>
      <c r="E2" s="166" t="s">
        <v>1</v>
      </c>
      <c r="F2" s="166" t="s">
        <v>67</v>
      </c>
      <c r="G2" s="166" t="s">
        <v>3</v>
      </c>
      <c r="H2" s="166" t="s">
        <v>196</v>
      </c>
      <c r="I2" s="175" t="s">
        <v>330</v>
      </c>
      <c r="J2" s="165"/>
      <c r="K2" s="168" t="s">
        <v>324</v>
      </c>
      <c r="L2" s="163" t="s">
        <v>7</v>
      </c>
      <c r="M2" s="172" t="s">
        <v>83</v>
      </c>
      <c r="N2" s="165" t="s">
        <v>83</v>
      </c>
      <c r="O2" s="173" t="s">
        <v>26</v>
      </c>
      <c r="P2" s="163" t="s">
        <v>10</v>
      </c>
      <c r="Q2" s="167" t="s">
        <v>325</v>
      </c>
      <c r="R2" s="167">
        <v>0</v>
      </c>
      <c r="S2" s="167" t="s">
        <v>325</v>
      </c>
      <c r="T2" s="163" t="s">
        <v>57</v>
      </c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</row>
    <row r="3" spans="1:62" ht="18.75">
      <c r="A3" s="164">
        <v>43206</v>
      </c>
      <c r="B3" s="165" t="s">
        <v>0</v>
      </c>
      <c r="C3" s="165">
        <v>1925</v>
      </c>
      <c r="D3" s="165">
        <v>2059</v>
      </c>
      <c r="E3" s="166" t="s">
        <v>1</v>
      </c>
      <c r="F3" s="166" t="s">
        <v>67</v>
      </c>
      <c r="G3" s="166" t="s">
        <v>3</v>
      </c>
      <c r="H3" s="166" t="s">
        <v>196</v>
      </c>
      <c r="I3" s="175" t="s">
        <v>331</v>
      </c>
      <c r="J3" s="165"/>
      <c r="K3" s="168" t="s">
        <v>326</v>
      </c>
      <c r="L3" s="163" t="s">
        <v>7</v>
      </c>
      <c r="M3" s="172" t="s">
        <v>201</v>
      </c>
      <c r="N3" s="165" t="s">
        <v>201</v>
      </c>
      <c r="O3" s="173" t="s">
        <v>202</v>
      </c>
      <c r="P3" s="163" t="s">
        <v>10</v>
      </c>
      <c r="Q3" s="167">
        <v>14</v>
      </c>
      <c r="R3" s="167">
        <v>0</v>
      </c>
      <c r="S3" s="167">
        <v>14</v>
      </c>
      <c r="T3" s="163" t="s">
        <v>57</v>
      </c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</row>
    <row r="4" spans="1:62" ht="18.75">
      <c r="A4" s="164">
        <v>43206</v>
      </c>
      <c r="B4" s="165" t="s">
        <v>208</v>
      </c>
      <c r="C4" s="165">
        <v>1929</v>
      </c>
      <c r="D4" s="165">
        <v>2119</v>
      </c>
      <c r="E4" s="166" t="s">
        <v>1</v>
      </c>
      <c r="F4" s="166" t="s">
        <v>67</v>
      </c>
      <c r="G4" s="166" t="s">
        <v>3</v>
      </c>
      <c r="H4" s="166" t="s">
        <v>196</v>
      </c>
      <c r="I4" s="175" t="s">
        <v>332</v>
      </c>
      <c r="J4" s="165" t="s">
        <v>327</v>
      </c>
      <c r="K4" s="168" t="s">
        <v>328</v>
      </c>
      <c r="L4" s="163" t="s">
        <v>7</v>
      </c>
      <c r="M4" s="172" t="s">
        <v>34</v>
      </c>
      <c r="N4" s="165" t="s">
        <v>34</v>
      </c>
      <c r="O4" s="173" t="s">
        <v>35</v>
      </c>
      <c r="P4" s="163" t="s">
        <v>10</v>
      </c>
      <c r="Q4" s="167">
        <v>10</v>
      </c>
      <c r="R4" s="167">
        <v>0</v>
      </c>
      <c r="S4" s="167">
        <v>10</v>
      </c>
      <c r="T4" s="163" t="s">
        <v>57</v>
      </c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</row>
    <row r="5" spans="1:62" ht="18.75">
      <c r="A5" s="164">
        <v>43206</v>
      </c>
      <c r="B5" s="165" t="s">
        <v>0</v>
      </c>
      <c r="C5" s="165">
        <v>1850</v>
      </c>
      <c r="D5" s="165">
        <v>2009</v>
      </c>
      <c r="E5" s="166" t="s">
        <v>1</v>
      </c>
      <c r="F5" s="166" t="s">
        <v>67</v>
      </c>
      <c r="G5" s="166" t="s">
        <v>3</v>
      </c>
      <c r="H5" s="166" t="s">
        <v>196</v>
      </c>
      <c r="I5" s="175" t="s">
        <v>333</v>
      </c>
      <c r="J5" s="165"/>
      <c r="K5" s="168" t="s">
        <v>329</v>
      </c>
      <c r="L5" s="163" t="s">
        <v>7</v>
      </c>
      <c r="M5" s="172" t="s">
        <v>60</v>
      </c>
      <c r="N5" s="165" t="s">
        <v>60</v>
      </c>
      <c r="O5" s="173" t="s">
        <v>257</v>
      </c>
      <c r="P5" s="163" t="s">
        <v>10</v>
      </c>
      <c r="Q5" s="167">
        <v>14</v>
      </c>
      <c r="R5" s="167">
        <v>0</v>
      </c>
      <c r="S5" s="167">
        <v>14</v>
      </c>
      <c r="T5" s="163" t="s">
        <v>57</v>
      </c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J28"/>
  <sheetViews>
    <sheetView topLeftCell="K1" workbookViewId="0">
      <selection activeCell="S14" sqref="S14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13.375" bestFit="1" customWidth="1"/>
    <col min="20" max="20" width="10.25" bestFit="1" customWidth="1"/>
  </cols>
  <sheetData>
    <row r="1" spans="1:62" ht="15">
      <c r="A1" s="185" t="s">
        <v>36</v>
      </c>
      <c r="B1" s="185" t="s">
        <v>37</v>
      </c>
      <c r="C1" s="185" t="s">
        <v>38</v>
      </c>
      <c r="D1" s="185" t="s">
        <v>39</v>
      </c>
      <c r="E1" s="185" t="s">
        <v>40</v>
      </c>
      <c r="F1" s="185" t="s">
        <v>41</v>
      </c>
      <c r="G1" s="185" t="s">
        <v>42</v>
      </c>
      <c r="H1" s="185" t="s">
        <v>43</v>
      </c>
      <c r="I1" s="185" t="s">
        <v>172</v>
      </c>
      <c r="J1" s="185" t="s">
        <v>76</v>
      </c>
      <c r="K1" s="186" t="s">
        <v>45</v>
      </c>
      <c r="L1" s="185" t="s">
        <v>46</v>
      </c>
      <c r="M1" s="186" t="s">
        <v>195</v>
      </c>
      <c r="N1" s="186" t="s">
        <v>47</v>
      </c>
      <c r="O1" s="186" t="s">
        <v>48</v>
      </c>
      <c r="P1" s="185" t="s">
        <v>49</v>
      </c>
      <c r="Q1" s="185" t="s">
        <v>50</v>
      </c>
      <c r="R1" s="185" t="s">
        <v>51</v>
      </c>
      <c r="S1" s="185" t="s">
        <v>52</v>
      </c>
      <c r="T1" s="187" t="s">
        <v>53</v>
      </c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</row>
    <row r="2" spans="1:62" ht="18.75">
      <c r="A2" s="180">
        <v>43207</v>
      </c>
      <c r="B2" s="181" t="s">
        <v>66</v>
      </c>
      <c r="C2" s="181">
        <v>1640</v>
      </c>
      <c r="D2" s="181">
        <v>1837</v>
      </c>
      <c r="E2" s="182" t="s">
        <v>1</v>
      </c>
      <c r="F2" s="182" t="s">
        <v>67</v>
      </c>
      <c r="G2" s="182" t="s">
        <v>3</v>
      </c>
      <c r="H2" s="182" t="s">
        <v>196</v>
      </c>
      <c r="I2" s="205" t="s">
        <v>334</v>
      </c>
      <c r="J2" s="181"/>
      <c r="K2" s="184" t="s">
        <v>335</v>
      </c>
      <c r="L2" s="179" t="s">
        <v>7</v>
      </c>
      <c r="M2" s="188" t="s">
        <v>74</v>
      </c>
      <c r="N2" s="181" t="s">
        <v>74</v>
      </c>
      <c r="O2" s="189" t="s">
        <v>75</v>
      </c>
      <c r="P2" s="179" t="s">
        <v>10</v>
      </c>
      <c r="Q2" s="183" t="s">
        <v>336</v>
      </c>
      <c r="R2" s="183">
        <v>0</v>
      </c>
      <c r="S2" s="183" t="s">
        <v>336</v>
      </c>
      <c r="T2" s="179" t="s">
        <v>57</v>
      </c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</row>
    <row r="3" spans="1:62" ht="18.75">
      <c r="A3" s="180">
        <v>43207</v>
      </c>
      <c r="B3" s="181" t="s">
        <v>66</v>
      </c>
      <c r="C3" s="181">
        <v>1120</v>
      </c>
      <c r="D3" s="181">
        <v>1302</v>
      </c>
      <c r="E3" s="182" t="s">
        <v>1</v>
      </c>
      <c r="F3" s="182" t="s">
        <v>67</v>
      </c>
      <c r="G3" s="182" t="s">
        <v>3</v>
      </c>
      <c r="H3" s="182" t="s">
        <v>196</v>
      </c>
      <c r="I3" s="205" t="s">
        <v>337</v>
      </c>
      <c r="J3" s="181"/>
      <c r="K3" s="184" t="s">
        <v>338</v>
      </c>
      <c r="L3" s="179" t="s">
        <v>7</v>
      </c>
      <c r="M3" s="188" t="s">
        <v>86</v>
      </c>
      <c r="N3" s="181" t="s">
        <v>86</v>
      </c>
      <c r="O3" s="189" t="s">
        <v>9</v>
      </c>
      <c r="P3" s="179" t="s">
        <v>10</v>
      </c>
      <c r="Q3" s="183" t="s">
        <v>339</v>
      </c>
      <c r="R3" s="183">
        <v>0</v>
      </c>
      <c r="S3" s="183" t="s">
        <v>339</v>
      </c>
      <c r="T3" s="179" t="s">
        <v>57</v>
      </c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</row>
    <row r="4" spans="1:62" ht="18.75">
      <c r="A4" s="180">
        <v>43207</v>
      </c>
      <c r="B4" s="181" t="s">
        <v>0</v>
      </c>
      <c r="C4" s="181">
        <v>1825</v>
      </c>
      <c r="D4" s="181">
        <v>2114</v>
      </c>
      <c r="E4" s="182" t="s">
        <v>1</v>
      </c>
      <c r="F4" s="182" t="s">
        <v>67</v>
      </c>
      <c r="G4" s="182" t="s">
        <v>3</v>
      </c>
      <c r="H4" s="182" t="s">
        <v>196</v>
      </c>
      <c r="I4" s="205" t="s">
        <v>340</v>
      </c>
      <c r="J4" s="181"/>
      <c r="K4" s="184" t="s">
        <v>341</v>
      </c>
      <c r="L4" s="179" t="s">
        <v>7</v>
      </c>
      <c r="M4" s="188" t="s">
        <v>169</v>
      </c>
      <c r="N4" s="181" t="s">
        <v>169</v>
      </c>
      <c r="O4" s="189" t="s">
        <v>17</v>
      </c>
      <c r="P4" s="179" t="s">
        <v>10</v>
      </c>
      <c r="Q4" s="183">
        <v>14</v>
      </c>
      <c r="R4" s="183">
        <v>0</v>
      </c>
      <c r="S4" s="183">
        <v>14</v>
      </c>
      <c r="T4" s="179" t="s">
        <v>57</v>
      </c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</row>
    <row r="5" spans="1:62" ht="18.75">
      <c r="A5" s="180">
        <v>43207</v>
      </c>
      <c r="B5" s="181" t="s">
        <v>66</v>
      </c>
      <c r="C5" s="181">
        <v>1250</v>
      </c>
      <c r="D5" s="181">
        <v>1425</v>
      </c>
      <c r="E5" s="182" t="s">
        <v>1</v>
      </c>
      <c r="F5" s="182" t="s">
        <v>67</v>
      </c>
      <c r="G5" s="182" t="s">
        <v>3</v>
      </c>
      <c r="H5" s="182" t="s">
        <v>196</v>
      </c>
      <c r="I5" s="205" t="s">
        <v>342</v>
      </c>
      <c r="J5" s="181"/>
      <c r="K5" s="184" t="s">
        <v>343</v>
      </c>
      <c r="L5" s="179" t="s">
        <v>7</v>
      </c>
      <c r="M5" s="188" t="s">
        <v>180</v>
      </c>
      <c r="N5" s="181" t="s">
        <v>180</v>
      </c>
      <c r="O5" s="189" t="s">
        <v>207</v>
      </c>
      <c r="P5" s="179" t="s">
        <v>10</v>
      </c>
      <c r="Q5" s="183" t="s">
        <v>344</v>
      </c>
      <c r="R5" s="183">
        <v>0</v>
      </c>
      <c r="S5" s="183" t="s">
        <v>344</v>
      </c>
      <c r="T5" s="179" t="s">
        <v>57</v>
      </c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</row>
    <row r="6" spans="1:62" ht="18.75">
      <c r="A6" s="180">
        <v>43207</v>
      </c>
      <c r="B6" s="181" t="s">
        <v>208</v>
      </c>
      <c r="C6" s="181">
        <v>1830</v>
      </c>
      <c r="D6" s="181">
        <v>2010</v>
      </c>
      <c r="E6" s="182" t="s">
        <v>12</v>
      </c>
      <c r="F6" s="182" t="s">
        <v>345</v>
      </c>
      <c r="G6" s="182" t="s">
        <v>3</v>
      </c>
      <c r="H6" s="182" t="s">
        <v>196</v>
      </c>
      <c r="I6" s="205" t="s">
        <v>346</v>
      </c>
      <c r="J6" s="181"/>
      <c r="K6" s="184" t="s">
        <v>347</v>
      </c>
      <c r="L6" s="179" t="s">
        <v>7</v>
      </c>
      <c r="M6" s="188" t="s">
        <v>70</v>
      </c>
      <c r="N6" s="181" t="s">
        <v>70</v>
      </c>
      <c r="O6" s="189" t="s">
        <v>71</v>
      </c>
      <c r="P6" s="179" t="s">
        <v>10</v>
      </c>
      <c r="Q6" s="183">
        <v>14</v>
      </c>
      <c r="R6" s="183">
        <v>0</v>
      </c>
      <c r="S6" s="183">
        <v>14</v>
      </c>
      <c r="T6" s="179" t="s">
        <v>57</v>
      </c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</row>
    <row r="7" spans="1:62" ht="18.75">
      <c r="A7" s="180">
        <v>43207</v>
      </c>
      <c r="B7" s="181" t="s">
        <v>0</v>
      </c>
      <c r="C7" s="181">
        <v>1929</v>
      </c>
      <c r="D7" s="181">
        <v>2110</v>
      </c>
      <c r="E7" s="182" t="s">
        <v>1</v>
      </c>
      <c r="F7" s="182" t="s">
        <v>67</v>
      </c>
      <c r="G7" s="182" t="s">
        <v>3</v>
      </c>
      <c r="H7" s="182" t="s">
        <v>196</v>
      </c>
      <c r="I7" s="205" t="s">
        <v>348</v>
      </c>
      <c r="J7" s="181"/>
      <c r="K7" s="184" t="s">
        <v>349</v>
      </c>
      <c r="L7" s="179" t="s">
        <v>7</v>
      </c>
      <c r="M7" s="188" t="s">
        <v>83</v>
      </c>
      <c r="N7" s="181" t="s">
        <v>83</v>
      </c>
      <c r="O7" s="189" t="s">
        <v>26</v>
      </c>
      <c r="P7" s="179" t="s">
        <v>10</v>
      </c>
      <c r="Q7" s="183">
        <v>14</v>
      </c>
      <c r="R7" s="183">
        <v>0</v>
      </c>
      <c r="S7" s="183">
        <v>14</v>
      </c>
      <c r="T7" s="179" t="s">
        <v>57</v>
      </c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</row>
    <row r="8" spans="1:62" ht="18.75">
      <c r="A8" s="180">
        <v>43207</v>
      </c>
      <c r="B8" s="181" t="s">
        <v>0</v>
      </c>
      <c r="C8" s="181">
        <v>1900</v>
      </c>
      <c r="D8" s="181">
        <v>2050</v>
      </c>
      <c r="E8" s="182" t="s">
        <v>1</v>
      </c>
      <c r="F8" s="182" t="s">
        <v>67</v>
      </c>
      <c r="G8" s="182" t="s">
        <v>3</v>
      </c>
      <c r="H8" s="182" t="s">
        <v>196</v>
      </c>
      <c r="I8" s="205" t="s">
        <v>350</v>
      </c>
      <c r="J8" s="181"/>
      <c r="K8" s="184" t="s">
        <v>351</v>
      </c>
      <c r="L8" s="179" t="s">
        <v>7</v>
      </c>
      <c r="M8" s="188" t="s">
        <v>352</v>
      </c>
      <c r="N8" s="181" t="s">
        <v>352</v>
      </c>
      <c r="O8" s="189" t="s">
        <v>65</v>
      </c>
      <c r="P8" s="179" t="s">
        <v>10</v>
      </c>
      <c r="Q8" s="183">
        <v>14</v>
      </c>
      <c r="R8" s="183">
        <v>0</v>
      </c>
      <c r="S8" s="183">
        <v>14</v>
      </c>
      <c r="T8" s="179" t="s">
        <v>57</v>
      </c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</row>
    <row r="9" spans="1:62" ht="17.25" customHeight="1">
      <c r="A9" s="180">
        <v>43207</v>
      </c>
      <c r="B9" s="181" t="s">
        <v>66</v>
      </c>
      <c r="C9" s="181">
        <v>1800</v>
      </c>
      <c r="D9" s="181">
        <v>1946</v>
      </c>
      <c r="E9" s="182" t="s">
        <v>1</v>
      </c>
      <c r="F9" s="182" t="s">
        <v>67</v>
      </c>
      <c r="G9" s="182" t="s">
        <v>3</v>
      </c>
      <c r="H9" s="182" t="s">
        <v>196</v>
      </c>
      <c r="I9" s="205" t="s">
        <v>353</v>
      </c>
      <c r="J9" s="181"/>
      <c r="K9" s="184" t="s">
        <v>354</v>
      </c>
      <c r="L9" s="179" t="s">
        <v>7</v>
      </c>
      <c r="M9" s="188" t="s">
        <v>212</v>
      </c>
      <c r="N9" s="181" t="s">
        <v>212</v>
      </c>
      <c r="O9" s="189" t="s">
        <v>213</v>
      </c>
      <c r="P9" s="179" t="s">
        <v>10</v>
      </c>
      <c r="Q9" s="183" t="s">
        <v>355</v>
      </c>
      <c r="R9" s="183">
        <v>0</v>
      </c>
      <c r="S9" s="183" t="s">
        <v>355</v>
      </c>
      <c r="T9" s="179" t="s">
        <v>57</v>
      </c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</row>
    <row r="10" spans="1:62" s="176" customFormat="1" ht="17.25" customHeight="1">
      <c r="A10" s="180">
        <v>43207</v>
      </c>
      <c r="B10" s="181" t="s">
        <v>356</v>
      </c>
      <c r="C10" s="181">
        <v>1925</v>
      </c>
      <c r="D10" s="181">
        <v>2151</v>
      </c>
      <c r="E10" s="182" t="s">
        <v>12</v>
      </c>
      <c r="F10" s="182" t="s">
        <v>357</v>
      </c>
      <c r="G10" s="182" t="s">
        <v>3</v>
      </c>
      <c r="H10" s="182" t="s">
        <v>196</v>
      </c>
      <c r="I10" s="205" t="s">
        <v>358</v>
      </c>
      <c r="J10" s="181"/>
      <c r="K10" s="203" t="s">
        <v>362</v>
      </c>
      <c r="L10" s="201" t="s">
        <v>7</v>
      </c>
      <c r="M10" s="188"/>
      <c r="N10" s="202" t="s">
        <v>363</v>
      </c>
      <c r="O10" s="204" t="s">
        <v>364</v>
      </c>
      <c r="P10" s="201" t="s">
        <v>10</v>
      </c>
      <c r="Q10" s="183">
        <v>14</v>
      </c>
      <c r="R10" s="183">
        <v>0</v>
      </c>
      <c r="S10" s="183">
        <v>14</v>
      </c>
      <c r="T10" s="201" t="s">
        <v>57</v>
      </c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</row>
    <row r="11" spans="1:62" s="176" customFormat="1" ht="17.25" customHeight="1">
      <c r="A11" s="194">
        <v>43207</v>
      </c>
      <c r="B11" s="195" t="s">
        <v>0</v>
      </c>
      <c r="C11" s="195">
        <v>1957</v>
      </c>
      <c r="D11" s="195">
        <v>2137</v>
      </c>
      <c r="E11" s="196" t="s">
        <v>1</v>
      </c>
      <c r="F11" s="196" t="s">
        <v>67</v>
      </c>
      <c r="G11" s="196" t="s">
        <v>3</v>
      </c>
      <c r="H11" s="196" t="s">
        <v>196</v>
      </c>
      <c r="I11" s="205" t="s">
        <v>360</v>
      </c>
      <c r="J11" s="200" t="s">
        <v>360</v>
      </c>
      <c r="K11" s="198" t="s">
        <v>361</v>
      </c>
      <c r="L11" s="193" t="s">
        <v>7</v>
      </c>
      <c r="N11" s="195" t="s">
        <v>170</v>
      </c>
      <c r="O11" s="199" t="s">
        <v>359</v>
      </c>
      <c r="P11" s="193" t="s">
        <v>10</v>
      </c>
      <c r="Q11" s="197">
        <v>11</v>
      </c>
      <c r="R11" s="197">
        <v>0</v>
      </c>
      <c r="S11" s="197">
        <v>11</v>
      </c>
      <c r="T11" s="193" t="s">
        <v>57</v>
      </c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2" s="176" customFormat="1" ht="17.25" customHeight="1">
      <c r="A12" s="180"/>
      <c r="B12" s="181"/>
      <c r="C12" s="181"/>
      <c r="D12" s="181"/>
      <c r="E12" s="182"/>
      <c r="F12" s="182"/>
      <c r="G12" s="182"/>
      <c r="H12" s="182"/>
      <c r="I12" s="191"/>
      <c r="J12" s="181"/>
      <c r="K12" s="184"/>
      <c r="L12" s="179"/>
      <c r="M12" s="188"/>
      <c r="N12" s="181"/>
      <c r="O12" s="189"/>
      <c r="P12" s="179"/>
      <c r="Q12" s="183"/>
      <c r="R12" s="183"/>
      <c r="S12" s="183"/>
      <c r="T12" s="179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</row>
    <row r="17" spans="13:14">
      <c r="M17">
        <v>8</v>
      </c>
    </row>
    <row r="23" spans="13:14">
      <c r="M23">
        <v>309</v>
      </c>
      <c r="N23">
        <v>731</v>
      </c>
    </row>
    <row r="24" spans="13:14">
      <c r="M24">
        <v>353</v>
      </c>
      <c r="N24">
        <v>309</v>
      </c>
    </row>
    <row r="25" spans="13:14">
      <c r="M25">
        <v>791</v>
      </c>
    </row>
    <row r="26" spans="13:14">
      <c r="M26">
        <v>731</v>
      </c>
    </row>
    <row r="27" spans="13:14">
      <c r="M27">
        <v>309</v>
      </c>
    </row>
    <row r="28" spans="13:14">
      <c r="M28">
        <v>291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K15"/>
  <sheetViews>
    <sheetView workbookViewId="0">
      <selection activeCell="A12" sqref="A12:XFD12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4.625" bestFit="1" customWidth="1"/>
    <col min="10" max="10" width="15.25" hidden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214" t="s">
        <v>36</v>
      </c>
      <c r="B1" s="214" t="s">
        <v>37</v>
      </c>
      <c r="C1" s="214" t="s">
        <v>38</v>
      </c>
      <c r="D1" s="214" t="s">
        <v>39</v>
      </c>
      <c r="E1" s="214" t="s">
        <v>40</v>
      </c>
      <c r="F1" s="214" t="s">
        <v>41</v>
      </c>
      <c r="G1" s="214" t="s">
        <v>42</v>
      </c>
      <c r="H1" s="214" t="s">
        <v>43</v>
      </c>
      <c r="I1" s="214" t="s">
        <v>226</v>
      </c>
      <c r="J1" s="214" t="s">
        <v>172</v>
      </c>
      <c r="K1" s="214" t="s">
        <v>76</v>
      </c>
      <c r="L1" s="215" t="s">
        <v>45</v>
      </c>
      <c r="M1" s="214" t="s">
        <v>46</v>
      </c>
      <c r="N1" s="215" t="s">
        <v>195</v>
      </c>
      <c r="O1" s="215" t="s">
        <v>47</v>
      </c>
      <c r="P1" s="215" t="s">
        <v>48</v>
      </c>
      <c r="Q1" s="214" t="s">
        <v>49</v>
      </c>
      <c r="R1" s="214" t="s">
        <v>50</v>
      </c>
      <c r="S1" s="214" t="s">
        <v>51</v>
      </c>
      <c r="T1" s="214" t="s">
        <v>52</v>
      </c>
      <c r="U1" s="216" t="s">
        <v>53</v>
      </c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</row>
    <row r="2" spans="1:63" ht="18.75">
      <c r="A2" s="209">
        <v>43208</v>
      </c>
      <c r="B2" s="210" t="s">
        <v>66</v>
      </c>
      <c r="C2" s="210">
        <v>1240</v>
      </c>
      <c r="D2" s="210">
        <v>1420</v>
      </c>
      <c r="E2" s="211" t="s">
        <v>1</v>
      </c>
      <c r="F2" s="211" t="s">
        <v>67</v>
      </c>
      <c r="G2" s="211" t="s">
        <v>3</v>
      </c>
      <c r="H2" s="211" t="s">
        <v>196</v>
      </c>
      <c r="I2" s="233" t="s">
        <v>392</v>
      </c>
      <c r="J2" s="220" t="s">
        <v>365</v>
      </c>
      <c r="K2" s="210"/>
      <c r="L2" s="213" t="s">
        <v>366</v>
      </c>
      <c r="M2" s="208" t="s">
        <v>7</v>
      </c>
      <c r="N2" s="217" t="s">
        <v>74</v>
      </c>
      <c r="O2" s="210" t="s">
        <v>74</v>
      </c>
      <c r="P2" s="218" t="s">
        <v>75</v>
      </c>
      <c r="Q2" s="208" t="s">
        <v>10</v>
      </c>
      <c r="R2" s="212">
        <v>14</v>
      </c>
      <c r="S2" s="212">
        <v>0</v>
      </c>
      <c r="T2" s="212">
        <v>14</v>
      </c>
      <c r="U2" s="208" t="s">
        <v>367</v>
      </c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</row>
    <row r="3" spans="1:63" ht="18.75">
      <c r="A3" s="209">
        <v>43208</v>
      </c>
      <c r="B3" s="210" t="s">
        <v>66</v>
      </c>
      <c r="C3" s="210">
        <v>1020</v>
      </c>
      <c r="D3" s="210">
        <v>1157</v>
      </c>
      <c r="E3" s="211" t="s">
        <v>1</v>
      </c>
      <c r="F3" s="211" t="s">
        <v>67</v>
      </c>
      <c r="G3" s="211" t="s">
        <v>3</v>
      </c>
      <c r="H3" s="211" t="s">
        <v>196</v>
      </c>
      <c r="I3" s="233" t="s">
        <v>393</v>
      </c>
      <c r="J3" s="220" t="s">
        <v>368</v>
      </c>
      <c r="K3" s="210"/>
      <c r="L3" s="213" t="s">
        <v>369</v>
      </c>
      <c r="M3" s="208" t="s">
        <v>7</v>
      </c>
      <c r="N3" s="217" t="s">
        <v>180</v>
      </c>
      <c r="O3" s="210" t="s">
        <v>180</v>
      </c>
      <c r="P3" s="218" t="s">
        <v>207</v>
      </c>
      <c r="Q3" s="208" t="s">
        <v>10</v>
      </c>
      <c r="R3" s="212">
        <v>14</v>
      </c>
      <c r="S3" s="212">
        <v>0</v>
      </c>
      <c r="T3" s="212">
        <v>14</v>
      </c>
      <c r="U3" s="208" t="s">
        <v>57</v>
      </c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  <c r="BH3" s="219"/>
      <c r="BI3" s="219"/>
      <c r="BJ3" s="219"/>
      <c r="BK3" s="219"/>
    </row>
    <row r="4" spans="1:63" ht="18.75">
      <c r="A4" s="209">
        <v>43208</v>
      </c>
      <c r="B4" s="210" t="s">
        <v>0</v>
      </c>
      <c r="C4" s="210">
        <v>1815</v>
      </c>
      <c r="D4" s="210">
        <v>1952</v>
      </c>
      <c r="E4" s="211" t="s">
        <v>1</v>
      </c>
      <c r="F4" s="211" t="s">
        <v>67</v>
      </c>
      <c r="G4" s="211" t="s">
        <v>3</v>
      </c>
      <c r="H4" s="211" t="s">
        <v>196</v>
      </c>
      <c r="I4" s="233" t="s">
        <v>394</v>
      </c>
      <c r="J4" s="220" t="s">
        <v>370</v>
      </c>
      <c r="K4" s="210"/>
      <c r="L4" s="213" t="s">
        <v>371</v>
      </c>
      <c r="M4" s="208" t="s">
        <v>7</v>
      </c>
      <c r="N4" s="217" t="s">
        <v>212</v>
      </c>
      <c r="O4" s="210" t="s">
        <v>212</v>
      </c>
      <c r="P4" s="218" t="s">
        <v>213</v>
      </c>
      <c r="Q4" s="208" t="s">
        <v>10</v>
      </c>
      <c r="R4" s="212">
        <v>14</v>
      </c>
      <c r="S4" s="212">
        <v>0</v>
      </c>
      <c r="T4" s="212">
        <v>14</v>
      </c>
      <c r="U4" s="208" t="s">
        <v>57</v>
      </c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</row>
    <row r="5" spans="1:63" ht="18.75">
      <c r="A5" s="209">
        <v>43208</v>
      </c>
      <c r="B5" s="210" t="s">
        <v>66</v>
      </c>
      <c r="C5" s="210">
        <v>1450</v>
      </c>
      <c r="D5" s="210">
        <v>1634</v>
      </c>
      <c r="E5" s="211" t="s">
        <v>1</v>
      </c>
      <c r="F5" s="211" t="s">
        <v>67</v>
      </c>
      <c r="G5" s="211" t="s">
        <v>3</v>
      </c>
      <c r="H5" s="211" t="s">
        <v>196</v>
      </c>
      <c r="I5" s="233" t="s">
        <v>395</v>
      </c>
      <c r="J5" s="220" t="s">
        <v>372</v>
      </c>
      <c r="K5" s="210"/>
      <c r="L5" s="213" t="s">
        <v>373</v>
      </c>
      <c r="M5" s="208" t="s">
        <v>7</v>
      </c>
      <c r="N5" s="217" t="s">
        <v>201</v>
      </c>
      <c r="O5" s="210" t="s">
        <v>201</v>
      </c>
      <c r="P5" s="218" t="s">
        <v>202</v>
      </c>
      <c r="Q5" s="208" t="s">
        <v>10</v>
      </c>
      <c r="R5" s="212">
        <v>14</v>
      </c>
      <c r="S5" s="212">
        <v>0</v>
      </c>
      <c r="T5" s="212">
        <v>14</v>
      </c>
      <c r="U5" s="208" t="s">
        <v>367</v>
      </c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</row>
    <row r="6" spans="1:63" ht="18.75">
      <c r="A6" s="209">
        <v>43208</v>
      </c>
      <c r="B6" s="210" t="s">
        <v>66</v>
      </c>
      <c r="C6" s="210">
        <v>1000</v>
      </c>
      <c r="D6" s="210">
        <v>1135</v>
      </c>
      <c r="E6" s="211" t="s">
        <v>1</v>
      </c>
      <c r="F6" s="211" t="s">
        <v>67</v>
      </c>
      <c r="G6" s="211" t="s">
        <v>3</v>
      </c>
      <c r="H6" s="211" t="s">
        <v>196</v>
      </c>
      <c r="I6" s="233" t="s">
        <v>396</v>
      </c>
      <c r="J6" s="220" t="s">
        <v>374</v>
      </c>
      <c r="K6" s="210"/>
      <c r="L6" s="213" t="s">
        <v>375</v>
      </c>
      <c r="M6" s="208" t="s">
        <v>7</v>
      </c>
      <c r="N6" s="217" t="s">
        <v>83</v>
      </c>
      <c r="O6" s="210" t="s">
        <v>83</v>
      </c>
      <c r="P6" s="218" t="s">
        <v>26</v>
      </c>
      <c r="Q6" s="208" t="s">
        <v>10</v>
      </c>
      <c r="R6" s="212">
        <v>12</v>
      </c>
      <c r="S6" s="212">
        <v>0</v>
      </c>
      <c r="T6" s="212">
        <v>12</v>
      </c>
      <c r="U6" s="208" t="s">
        <v>376</v>
      </c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</row>
    <row r="7" spans="1:63" ht="18.75">
      <c r="A7" s="209">
        <v>43208</v>
      </c>
      <c r="B7" s="210" t="s">
        <v>66</v>
      </c>
      <c r="C7" s="210">
        <v>1750</v>
      </c>
      <c r="D7" s="210">
        <v>1921</v>
      </c>
      <c r="E7" s="211" t="s">
        <v>1</v>
      </c>
      <c r="F7" s="211" t="s">
        <v>67</v>
      </c>
      <c r="G7" s="211" t="s">
        <v>3</v>
      </c>
      <c r="H7" s="211" t="s">
        <v>196</v>
      </c>
      <c r="I7" s="233" t="s">
        <v>397</v>
      </c>
      <c r="J7" s="220" t="s">
        <v>377</v>
      </c>
      <c r="K7" s="210"/>
      <c r="L7" s="213" t="s">
        <v>378</v>
      </c>
      <c r="M7" s="208" t="s">
        <v>7</v>
      </c>
      <c r="N7" s="217" t="s">
        <v>56</v>
      </c>
      <c r="O7" s="210" t="s">
        <v>56</v>
      </c>
      <c r="P7" s="218" t="s">
        <v>22</v>
      </c>
      <c r="Q7" s="208" t="s">
        <v>10</v>
      </c>
      <c r="R7" s="212">
        <v>14</v>
      </c>
      <c r="S7" s="212">
        <v>0</v>
      </c>
      <c r="T7" s="212">
        <v>14</v>
      </c>
      <c r="U7" s="208" t="s">
        <v>379</v>
      </c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19"/>
      <c r="BJ7" s="219"/>
      <c r="BK7" s="219"/>
    </row>
    <row r="8" spans="1:63" ht="18.75">
      <c r="A8" s="209">
        <v>43208</v>
      </c>
      <c r="B8" s="210" t="s">
        <v>66</v>
      </c>
      <c r="C8" s="210">
        <v>1459</v>
      </c>
      <c r="D8" s="210">
        <v>1650</v>
      </c>
      <c r="E8" s="211" t="s">
        <v>1</v>
      </c>
      <c r="F8" s="211" t="s">
        <v>67</v>
      </c>
      <c r="G8" s="211" t="s">
        <v>3</v>
      </c>
      <c r="H8" s="211" t="s">
        <v>196</v>
      </c>
      <c r="I8" s="233" t="s">
        <v>398</v>
      </c>
      <c r="J8" s="220" t="s">
        <v>380</v>
      </c>
      <c r="K8" s="210"/>
      <c r="L8" s="213" t="s">
        <v>381</v>
      </c>
      <c r="M8" s="208" t="s">
        <v>7</v>
      </c>
      <c r="N8" s="217" t="s">
        <v>95</v>
      </c>
      <c r="O8" s="210" t="s">
        <v>95</v>
      </c>
      <c r="P8" s="218" t="s">
        <v>30</v>
      </c>
      <c r="Q8" s="208" t="s">
        <v>10</v>
      </c>
      <c r="R8" s="212">
        <v>14</v>
      </c>
      <c r="S8" s="212">
        <v>0</v>
      </c>
      <c r="T8" s="212">
        <v>14</v>
      </c>
      <c r="U8" s="208" t="s">
        <v>57</v>
      </c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  <c r="BJ8" s="219"/>
      <c r="BK8" s="219"/>
    </row>
    <row r="9" spans="1:63" ht="18.75">
      <c r="A9" s="209">
        <v>43208</v>
      </c>
      <c r="B9" s="210" t="s">
        <v>0</v>
      </c>
      <c r="C9" s="210">
        <v>1910</v>
      </c>
      <c r="D9" s="210">
        <v>2044</v>
      </c>
      <c r="E9" s="211" t="s">
        <v>1</v>
      </c>
      <c r="F9" s="211" t="s">
        <v>67</v>
      </c>
      <c r="G9" s="211" t="s">
        <v>3</v>
      </c>
      <c r="H9" s="211" t="s">
        <v>196</v>
      </c>
      <c r="I9" s="233" t="s">
        <v>399</v>
      </c>
      <c r="J9" s="220" t="s">
        <v>382</v>
      </c>
      <c r="K9" s="210"/>
      <c r="L9" s="213" t="s">
        <v>383</v>
      </c>
      <c r="M9" s="208" t="s">
        <v>7</v>
      </c>
      <c r="N9" s="217" t="s">
        <v>64</v>
      </c>
      <c r="O9" s="210" t="s">
        <v>64</v>
      </c>
      <c r="P9" s="218" t="s">
        <v>65</v>
      </c>
      <c r="Q9" s="208" t="s">
        <v>10</v>
      </c>
      <c r="R9" s="212">
        <v>14</v>
      </c>
      <c r="S9" s="212">
        <v>0</v>
      </c>
      <c r="T9" s="212">
        <v>14</v>
      </c>
      <c r="U9" s="208" t="s">
        <v>57</v>
      </c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19"/>
      <c r="BC9" s="219"/>
      <c r="BD9" s="219"/>
      <c r="BE9" s="219"/>
      <c r="BF9" s="219"/>
      <c r="BG9" s="219"/>
      <c r="BH9" s="219"/>
      <c r="BI9" s="219"/>
      <c r="BJ9" s="219"/>
      <c r="BK9" s="219"/>
    </row>
    <row r="10" spans="1:63" ht="18.75">
      <c r="A10" s="209">
        <v>43208</v>
      </c>
      <c r="B10" s="210" t="s">
        <v>0</v>
      </c>
      <c r="C10" s="210">
        <v>1929</v>
      </c>
      <c r="D10" s="210">
        <v>2125</v>
      </c>
      <c r="E10" s="211" t="s">
        <v>1</v>
      </c>
      <c r="F10" s="211" t="s">
        <v>67</v>
      </c>
      <c r="G10" s="211" t="s">
        <v>3</v>
      </c>
      <c r="H10" s="211" t="s">
        <v>196</v>
      </c>
      <c r="I10" s="233" t="s">
        <v>400</v>
      </c>
      <c r="J10" s="220" t="s">
        <v>384</v>
      </c>
      <c r="K10" s="210"/>
      <c r="L10" s="213" t="s">
        <v>385</v>
      </c>
      <c r="M10" s="208" t="s">
        <v>7</v>
      </c>
      <c r="N10" s="217" t="s">
        <v>93</v>
      </c>
      <c r="O10" s="210" t="s">
        <v>93</v>
      </c>
      <c r="P10" s="218" t="s">
        <v>386</v>
      </c>
      <c r="Q10" s="208" t="s">
        <v>10</v>
      </c>
      <c r="R10" s="212">
        <v>10</v>
      </c>
      <c r="S10" s="212">
        <v>0</v>
      </c>
      <c r="T10" s="212">
        <v>10</v>
      </c>
      <c r="U10" s="208" t="s">
        <v>57</v>
      </c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19"/>
      <c r="BC10" s="219"/>
      <c r="BD10" s="219"/>
      <c r="BE10" s="219"/>
      <c r="BF10" s="219"/>
      <c r="BG10" s="219"/>
      <c r="BH10" s="219"/>
      <c r="BI10" s="219"/>
      <c r="BJ10" s="219"/>
      <c r="BK10" s="219"/>
    </row>
    <row r="11" spans="1:63" ht="18.75">
      <c r="A11" s="209">
        <v>43208</v>
      </c>
      <c r="B11" s="210" t="s">
        <v>208</v>
      </c>
      <c r="C11" s="210">
        <v>1925</v>
      </c>
      <c r="D11" s="210">
        <v>2057</v>
      </c>
      <c r="E11" s="211" t="s">
        <v>12</v>
      </c>
      <c r="F11" s="211" t="s">
        <v>387</v>
      </c>
      <c r="G11" s="211" t="s">
        <v>3</v>
      </c>
      <c r="H11" s="211" t="s">
        <v>196</v>
      </c>
      <c r="I11" s="233" t="s">
        <v>401</v>
      </c>
      <c r="J11" s="220" t="s">
        <v>388</v>
      </c>
      <c r="K11" s="210"/>
      <c r="L11" s="213" t="s">
        <v>389</v>
      </c>
      <c r="M11" s="208" t="s">
        <v>7</v>
      </c>
      <c r="N11" s="217" t="s">
        <v>390</v>
      </c>
      <c r="O11" s="210" t="s">
        <v>390</v>
      </c>
      <c r="P11" s="218" t="s">
        <v>391</v>
      </c>
      <c r="Q11" s="221" t="s">
        <v>402</v>
      </c>
      <c r="R11" s="212">
        <v>24</v>
      </c>
      <c r="S11" s="212">
        <v>0</v>
      </c>
      <c r="T11" s="212">
        <v>24</v>
      </c>
      <c r="U11" s="208" t="s">
        <v>57</v>
      </c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19"/>
      <c r="BD11" s="219"/>
      <c r="BE11" s="219"/>
      <c r="BF11" s="219"/>
      <c r="BG11" s="219"/>
      <c r="BH11" s="219"/>
      <c r="BI11" s="219"/>
      <c r="BJ11" s="219"/>
      <c r="BK11" s="219"/>
    </row>
    <row r="12" spans="1:63" ht="18.75">
      <c r="A12" s="224">
        <v>43208</v>
      </c>
      <c r="B12" s="225" t="s">
        <v>403</v>
      </c>
      <c r="C12" s="225">
        <v>1800</v>
      </c>
      <c r="D12" s="225">
        <v>1955</v>
      </c>
      <c r="E12" s="226" t="s">
        <v>404</v>
      </c>
      <c r="F12" s="226" t="s">
        <v>405</v>
      </c>
      <c r="G12" s="226" t="s">
        <v>406</v>
      </c>
      <c r="H12" s="226" t="s">
        <v>407</v>
      </c>
      <c r="I12" s="233" t="s">
        <v>410</v>
      </c>
      <c r="J12" s="232" t="s">
        <v>408</v>
      </c>
      <c r="K12" s="225"/>
      <c r="L12" s="228" t="s">
        <v>409</v>
      </c>
      <c r="M12" s="223" t="s">
        <v>7</v>
      </c>
      <c r="N12" s="229" t="s">
        <v>180</v>
      </c>
      <c r="O12" s="225" t="s">
        <v>180</v>
      </c>
      <c r="P12" s="230" t="s">
        <v>207</v>
      </c>
      <c r="Q12" s="223" t="s">
        <v>10</v>
      </c>
      <c r="R12" s="227">
        <v>14</v>
      </c>
      <c r="S12" s="227">
        <v>0</v>
      </c>
      <c r="T12" s="227">
        <v>14</v>
      </c>
      <c r="U12" s="223" t="s">
        <v>57</v>
      </c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231"/>
      <c r="BE12" s="231"/>
      <c r="BF12" s="231"/>
      <c r="BG12" s="231"/>
      <c r="BH12" s="231"/>
      <c r="BI12" s="231"/>
      <c r="BJ12" s="231"/>
      <c r="BK12" s="231"/>
    </row>
    <row r="15" spans="1:63">
      <c r="O15" s="222" t="s">
        <v>411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I71"/>
  <sheetViews>
    <sheetView topLeftCell="A58" workbookViewId="0">
      <selection activeCell="H2" sqref="H2:H18"/>
    </sheetView>
  </sheetViews>
  <sheetFormatPr defaultRowHeight="13.5"/>
  <cols>
    <col min="1" max="1" width="12.5" bestFit="1" customWidth="1"/>
    <col min="2" max="2" width="8.125" bestFit="1" customWidth="1"/>
    <col min="3" max="5" width="10.2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5.25" style="140" customWidth="1"/>
    <col min="11" max="11" width="12.6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7.375" bestFit="1" customWidth="1"/>
    <col min="18" max="18" width="11.125" bestFit="1" customWidth="1"/>
    <col min="19" max="19" width="10.25" bestFit="1" customWidth="1"/>
  </cols>
  <sheetData>
    <row r="1" spans="1:61" s="10" customFormat="1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150" t="s">
        <v>283</v>
      </c>
      <c r="K1" s="6" t="s">
        <v>45</v>
      </c>
      <c r="L1" s="9" t="s">
        <v>46</v>
      </c>
      <c r="M1" s="65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7" t="s">
        <v>53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</row>
    <row r="2" spans="1:61" s="20" customFormat="1" ht="18.7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98</v>
      </c>
      <c r="G2" s="1" t="s">
        <v>3</v>
      </c>
      <c r="H2" s="146" t="s">
        <v>104</v>
      </c>
      <c r="I2" s="139" t="s">
        <v>284</v>
      </c>
      <c r="J2" s="13"/>
      <c r="K2" s="14" t="s">
        <v>6</v>
      </c>
      <c r="L2" s="15" t="s">
        <v>7</v>
      </c>
      <c r="M2" s="16" t="s">
        <v>8</v>
      </c>
      <c r="N2" s="17" t="s">
        <v>9</v>
      </c>
      <c r="O2" s="18" t="s">
        <v>10</v>
      </c>
      <c r="P2" s="19">
        <v>14</v>
      </c>
      <c r="Q2" s="19">
        <v>0</v>
      </c>
      <c r="R2" s="19">
        <v>14</v>
      </c>
      <c r="S2" s="143" t="s">
        <v>57</v>
      </c>
    </row>
    <row r="3" spans="1:61" s="20" customFormat="1" ht="18.7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99</v>
      </c>
      <c r="G3" s="1" t="s">
        <v>3</v>
      </c>
      <c r="H3" s="146" t="s">
        <v>104</v>
      </c>
      <c r="I3" s="139" t="s">
        <v>285</v>
      </c>
      <c r="J3" s="13"/>
      <c r="K3" s="14" t="s">
        <v>15</v>
      </c>
      <c r="L3" s="15" t="s">
        <v>7</v>
      </c>
      <c r="M3" s="16" t="s">
        <v>16</v>
      </c>
      <c r="N3" s="17" t="s">
        <v>17</v>
      </c>
      <c r="O3" s="18" t="s">
        <v>10</v>
      </c>
      <c r="P3" s="19">
        <v>14</v>
      </c>
      <c r="Q3" s="19">
        <v>0</v>
      </c>
      <c r="R3" s="19">
        <v>14</v>
      </c>
      <c r="S3" s="143" t="s">
        <v>57</v>
      </c>
    </row>
    <row r="4" spans="1:61" s="20" customFormat="1" ht="18.7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99</v>
      </c>
      <c r="G4" s="1" t="s">
        <v>3</v>
      </c>
      <c r="H4" s="146" t="s">
        <v>104</v>
      </c>
      <c r="I4" s="139" t="s">
        <v>286</v>
      </c>
      <c r="J4" s="13"/>
      <c r="K4" s="14" t="s">
        <v>20</v>
      </c>
      <c r="L4" s="15" t="s">
        <v>7</v>
      </c>
      <c r="M4" s="21" t="s">
        <v>21</v>
      </c>
      <c r="N4" s="17" t="s">
        <v>22</v>
      </c>
      <c r="O4" s="18" t="s">
        <v>10</v>
      </c>
      <c r="P4" s="19">
        <v>14</v>
      </c>
      <c r="Q4" s="19">
        <v>0</v>
      </c>
      <c r="R4" s="19">
        <v>14</v>
      </c>
      <c r="S4" s="143" t="s">
        <v>57</v>
      </c>
    </row>
    <row r="5" spans="1:61" s="20" customFormat="1" ht="18.7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46" t="s">
        <v>104</v>
      </c>
      <c r="I5" s="139" t="s">
        <v>287</v>
      </c>
      <c r="J5" s="13"/>
      <c r="K5" s="14" t="s">
        <v>24</v>
      </c>
      <c r="L5" s="15" t="s">
        <v>7</v>
      </c>
      <c r="M5" s="16" t="s">
        <v>25</v>
      </c>
      <c r="N5" s="17" t="s">
        <v>26</v>
      </c>
      <c r="O5" s="18" t="s">
        <v>10</v>
      </c>
      <c r="P5" s="19">
        <v>14</v>
      </c>
      <c r="Q5" s="19">
        <v>0</v>
      </c>
      <c r="R5" s="19">
        <v>14</v>
      </c>
      <c r="S5" s="143" t="s">
        <v>57</v>
      </c>
    </row>
    <row r="6" spans="1:61" s="20" customFormat="1" ht="18.7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46" t="s">
        <v>104</v>
      </c>
      <c r="I6" s="139" t="s">
        <v>288</v>
      </c>
      <c r="J6" s="13"/>
      <c r="K6" s="14" t="s">
        <v>28</v>
      </c>
      <c r="L6" s="15" t="s">
        <v>7</v>
      </c>
      <c r="M6" s="16" t="s">
        <v>29</v>
      </c>
      <c r="N6" s="17" t="s">
        <v>30</v>
      </c>
      <c r="O6" s="18" t="s">
        <v>10</v>
      </c>
      <c r="P6" s="19">
        <v>14</v>
      </c>
      <c r="Q6" s="19">
        <v>0</v>
      </c>
      <c r="R6" s="19">
        <v>14</v>
      </c>
      <c r="S6" s="143" t="s">
        <v>57</v>
      </c>
    </row>
    <row r="7" spans="1:61" s="20" customFormat="1" ht="18.7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99</v>
      </c>
      <c r="G7" s="1" t="s">
        <v>3</v>
      </c>
      <c r="H7" s="146" t="s">
        <v>104</v>
      </c>
      <c r="I7" s="139" t="s">
        <v>289</v>
      </c>
      <c r="J7" s="13"/>
      <c r="K7" s="14" t="s">
        <v>33</v>
      </c>
      <c r="L7" s="15" t="s">
        <v>7</v>
      </c>
      <c r="M7" s="21" t="s">
        <v>34</v>
      </c>
      <c r="N7" s="17" t="s">
        <v>35</v>
      </c>
      <c r="O7" s="18" t="s">
        <v>10</v>
      </c>
      <c r="P7" s="19">
        <v>14</v>
      </c>
      <c r="Q7" s="19">
        <v>0</v>
      </c>
      <c r="R7" s="19">
        <v>14</v>
      </c>
      <c r="S7" s="143" t="s">
        <v>57</v>
      </c>
    </row>
    <row r="8" spans="1:61" s="10" customFormat="1" ht="18.75">
      <c r="A8" s="58">
        <v>43192</v>
      </c>
      <c r="B8" s="50" t="s">
        <v>11</v>
      </c>
      <c r="C8" s="36">
        <v>1210</v>
      </c>
      <c r="D8" s="36">
        <v>1343</v>
      </c>
      <c r="E8" s="60" t="s">
        <v>12</v>
      </c>
      <c r="F8" s="60" t="s">
        <v>13</v>
      </c>
      <c r="G8" s="60" t="s">
        <v>3</v>
      </c>
      <c r="H8" s="146" t="s">
        <v>104</v>
      </c>
      <c r="I8" s="158" t="s">
        <v>290</v>
      </c>
      <c r="J8" s="147"/>
      <c r="K8" s="63" t="s">
        <v>55</v>
      </c>
      <c r="L8" s="57" t="s">
        <v>7</v>
      </c>
      <c r="M8" s="67" t="s">
        <v>56</v>
      </c>
      <c r="N8" s="68" t="s">
        <v>22</v>
      </c>
      <c r="O8" s="57" t="s">
        <v>10</v>
      </c>
      <c r="P8" s="62">
        <v>14</v>
      </c>
      <c r="Q8" s="62">
        <v>0</v>
      </c>
      <c r="R8" s="62">
        <v>14</v>
      </c>
      <c r="S8" s="57" t="s">
        <v>57</v>
      </c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</row>
    <row r="9" spans="1:61" s="10" customFormat="1" ht="18.75">
      <c r="A9" s="58">
        <v>43192</v>
      </c>
      <c r="B9" s="50" t="s">
        <v>11</v>
      </c>
      <c r="C9" s="36">
        <v>1618</v>
      </c>
      <c r="D9" s="36">
        <v>1755</v>
      </c>
      <c r="E9" s="60" t="s">
        <v>12</v>
      </c>
      <c r="F9" s="60" t="s">
        <v>13</v>
      </c>
      <c r="G9" s="60" t="s">
        <v>3</v>
      </c>
      <c r="H9" s="146" t="s">
        <v>104</v>
      </c>
      <c r="I9" s="158" t="s">
        <v>291</v>
      </c>
      <c r="J9" s="147"/>
      <c r="K9" s="63" t="s">
        <v>59</v>
      </c>
      <c r="L9" s="57" t="s">
        <v>7</v>
      </c>
      <c r="M9" s="67" t="s">
        <v>60</v>
      </c>
      <c r="N9" s="68" t="s">
        <v>61</v>
      </c>
      <c r="O9" s="57" t="s">
        <v>10</v>
      </c>
      <c r="P9" s="62">
        <v>14</v>
      </c>
      <c r="Q9" s="62">
        <v>0</v>
      </c>
      <c r="R9" s="62">
        <v>14</v>
      </c>
      <c r="S9" s="57" t="s">
        <v>57</v>
      </c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61" s="10" customFormat="1" ht="18.75">
      <c r="A10" s="58">
        <v>43192</v>
      </c>
      <c r="B10" s="50" t="s">
        <v>31</v>
      </c>
      <c r="C10" s="36">
        <v>1900</v>
      </c>
      <c r="D10" s="36">
        <v>2115</v>
      </c>
      <c r="E10" s="60" t="s">
        <v>12</v>
      </c>
      <c r="F10" s="60" t="s">
        <v>13</v>
      </c>
      <c r="G10" s="60" t="s">
        <v>3</v>
      </c>
      <c r="H10" s="146" t="s">
        <v>104</v>
      </c>
      <c r="I10" s="158" t="s">
        <v>292</v>
      </c>
      <c r="J10" s="147"/>
      <c r="K10" s="63" t="s">
        <v>63</v>
      </c>
      <c r="L10" s="57" t="s">
        <v>7</v>
      </c>
      <c r="M10" s="67" t="s">
        <v>64</v>
      </c>
      <c r="N10" s="68" t="s">
        <v>65</v>
      </c>
      <c r="O10" s="57" t="s">
        <v>10</v>
      </c>
      <c r="P10" s="62">
        <v>14</v>
      </c>
      <c r="Q10" s="62">
        <v>0</v>
      </c>
      <c r="R10" s="62">
        <v>14</v>
      </c>
      <c r="S10" s="57" t="s">
        <v>57</v>
      </c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61" s="10" customFormat="1" ht="18.75">
      <c r="A11" s="58">
        <v>43192</v>
      </c>
      <c r="B11" s="50" t="s">
        <v>66</v>
      </c>
      <c r="C11" s="36">
        <v>1929</v>
      </c>
      <c r="D11" s="36">
        <v>2123</v>
      </c>
      <c r="E11" s="60" t="s">
        <v>1</v>
      </c>
      <c r="F11" s="60" t="s">
        <v>67</v>
      </c>
      <c r="G11" s="60" t="s">
        <v>3</v>
      </c>
      <c r="H11" s="146" t="s">
        <v>104</v>
      </c>
      <c r="I11" s="158" t="s">
        <v>293</v>
      </c>
      <c r="J11" s="147"/>
      <c r="K11" s="63" t="s">
        <v>69</v>
      </c>
      <c r="L11" s="57" t="s">
        <v>7</v>
      </c>
      <c r="M11" s="67" t="s">
        <v>70</v>
      </c>
      <c r="N11" s="68" t="s">
        <v>71</v>
      </c>
      <c r="O11" s="57" t="s">
        <v>10</v>
      </c>
      <c r="P11" s="62">
        <v>14</v>
      </c>
      <c r="Q11" s="62">
        <v>0</v>
      </c>
      <c r="R11" s="62">
        <v>14</v>
      </c>
      <c r="S11" s="57" t="s">
        <v>57</v>
      </c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2" spans="1:61" s="10" customFormat="1" ht="18.75">
      <c r="A12" s="58">
        <v>43192</v>
      </c>
      <c r="B12" s="50" t="s">
        <v>0</v>
      </c>
      <c r="C12" s="36">
        <v>1140</v>
      </c>
      <c r="D12" s="36">
        <v>1331</v>
      </c>
      <c r="E12" s="60" t="s">
        <v>1</v>
      </c>
      <c r="F12" s="60" t="s">
        <v>2</v>
      </c>
      <c r="G12" s="60" t="s">
        <v>3</v>
      </c>
      <c r="H12" s="146" t="s">
        <v>104</v>
      </c>
      <c r="I12" s="158" t="s">
        <v>294</v>
      </c>
      <c r="J12" s="147"/>
      <c r="K12" s="63" t="s">
        <v>73</v>
      </c>
      <c r="L12" s="57" t="s">
        <v>7</v>
      </c>
      <c r="M12" s="67" t="s">
        <v>74</v>
      </c>
      <c r="N12" s="68" t="s">
        <v>75</v>
      </c>
      <c r="O12" s="57" t="s">
        <v>10</v>
      </c>
      <c r="P12" s="62">
        <v>14</v>
      </c>
      <c r="Q12" s="62">
        <v>0</v>
      </c>
      <c r="R12" s="62">
        <v>14</v>
      </c>
      <c r="S12" s="57" t="s">
        <v>57</v>
      </c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1:61" s="45" customFormat="1" ht="18.75">
      <c r="A13" s="39">
        <v>43193</v>
      </c>
      <c r="B13" s="50" t="s">
        <v>0</v>
      </c>
      <c r="C13" s="44">
        <v>1459</v>
      </c>
      <c r="D13" s="44">
        <v>1645</v>
      </c>
      <c r="E13" s="50" t="s">
        <v>1</v>
      </c>
      <c r="F13" s="50" t="s">
        <v>67</v>
      </c>
      <c r="G13" s="50" t="s">
        <v>3</v>
      </c>
      <c r="H13" s="146" t="s">
        <v>104</v>
      </c>
      <c r="I13" s="158" t="s">
        <v>295</v>
      </c>
      <c r="J13" s="147"/>
      <c r="K13" s="43" t="s">
        <v>78</v>
      </c>
      <c r="L13" s="40" t="s">
        <v>7</v>
      </c>
      <c r="M13" s="47" t="s">
        <v>79</v>
      </c>
      <c r="N13" s="42" t="s">
        <v>80</v>
      </c>
      <c r="O13" s="40" t="s">
        <v>10</v>
      </c>
      <c r="P13" s="46">
        <v>12</v>
      </c>
      <c r="Q13" s="46">
        <v>0</v>
      </c>
      <c r="R13" s="46">
        <v>12</v>
      </c>
      <c r="S13" s="40" t="s">
        <v>57</v>
      </c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 spans="1:61" s="45" customFormat="1" ht="18.75">
      <c r="A14" s="39">
        <v>43193</v>
      </c>
      <c r="B14" s="50" t="s">
        <v>0</v>
      </c>
      <c r="C14" s="44">
        <v>1825</v>
      </c>
      <c r="D14" s="44">
        <v>2011</v>
      </c>
      <c r="E14" s="50" t="s">
        <v>1</v>
      </c>
      <c r="F14" s="50" t="s">
        <v>67</v>
      </c>
      <c r="G14" s="50" t="s">
        <v>3</v>
      </c>
      <c r="H14" s="146" t="s">
        <v>104</v>
      </c>
      <c r="I14" s="158" t="s">
        <v>296</v>
      </c>
      <c r="J14" s="147"/>
      <c r="K14" s="43" t="s">
        <v>82</v>
      </c>
      <c r="L14" s="40" t="s">
        <v>7</v>
      </c>
      <c r="M14" s="47" t="s">
        <v>83</v>
      </c>
      <c r="N14" s="42" t="s">
        <v>26</v>
      </c>
      <c r="O14" s="40" t="s">
        <v>10</v>
      </c>
      <c r="P14" s="46">
        <v>14</v>
      </c>
      <c r="Q14" s="46">
        <v>0</v>
      </c>
      <c r="R14" s="46">
        <v>14</v>
      </c>
      <c r="S14" s="40" t="s">
        <v>57</v>
      </c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61" s="45" customFormat="1" ht="18.75">
      <c r="A15" s="39">
        <v>43193</v>
      </c>
      <c r="B15" s="50" t="s">
        <v>66</v>
      </c>
      <c r="C15" s="44">
        <v>1929</v>
      </c>
      <c r="D15" s="44">
        <v>2125</v>
      </c>
      <c r="E15" s="50" t="s">
        <v>1</v>
      </c>
      <c r="F15" s="50" t="s">
        <v>67</v>
      </c>
      <c r="G15" s="50" t="s">
        <v>3</v>
      </c>
      <c r="H15" s="146" t="s">
        <v>104</v>
      </c>
      <c r="I15" s="158" t="s">
        <v>297</v>
      </c>
      <c r="J15" s="147"/>
      <c r="K15" s="43" t="s">
        <v>85</v>
      </c>
      <c r="L15" s="40" t="s">
        <v>7</v>
      </c>
      <c r="M15" s="47" t="s">
        <v>86</v>
      </c>
      <c r="N15" s="42" t="s">
        <v>9</v>
      </c>
      <c r="O15" s="40" t="s">
        <v>10</v>
      </c>
      <c r="P15" s="46">
        <v>14</v>
      </c>
      <c r="Q15" s="46">
        <v>0</v>
      </c>
      <c r="R15" s="46">
        <v>14</v>
      </c>
      <c r="S15" s="40" t="s">
        <v>57</v>
      </c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61" s="45" customFormat="1" ht="18.75">
      <c r="A16" s="39">
        <v>43193</v>
      </c>
      <c r="B16" s="50" t="s">
        <v>31</v>
      </c>
      <c r="C16" s="44">
        <v>1620</v>
      </c>
      <c r="D16" s="44">
        <v>1810</v>
      </c>
      <c r="E16" s="50" t="s">
        <v>12</v>
      </c>
      <c r="F16" s="50" t="s">
        <v>13</v>
      </c>
      <c r="G16" s="50" t="s">
        <v>3</v>
      </c>
      <c r="H16" s="146" t="s">
        <v>104</v>
      </c>
      <c r="I16" s="158" t="s">
        <v>298</v>
      </c>
      <c r="J16" s="147"/>
      <c r="K16" s="43" t="s">
        <v>88</v>
      </c>
      <c r="L16" s="40" t="s">
        <v>7</v>
      </c>
      <c r="M16" s="47" t="s">
        <v>70</v>
      </c>
      <c r="N16" s="42" t="s">
        <v>71</v>
      </c>
      <c r="O16" s="40" t="s">
        <v>10</v>
      </c>
      <c r="P16" s="46">
        <v>14</v>
      </c>
      <c r="Q16" s="46">
        <v>0</v>
      </c>
      <c r="R16" s="46">
        <v>14</v>
      </c>
      <c r="S16" s="40" t="s">
        <v>57</v>
      </c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s="45" customFormat="1" ht="18.75">
      <c r="A17" s="39">
        <v>43193</v>
      </c>
      <c r="B17" s="50" t="s">
        <v>66</v>
      </c>
      <c r="C17" s="44">
        <v>1920</v>
      </c>
      <c r="D17" s="44">
        <v>2123</v>
      </c>
      <c r="E17" s="50" t="s">
        <v>12</v>
      </c>
      <c r="F17" s="50" t="s">
        <v>13</v>
      </c>
      <c r="G17" s="50" t="s">
        <v>3</v>
      </c>
      <c r="H17" s="146" t="s">
        <v>104</v>
      </c>
      <c r="I17" s="158" t="s">
        <v>299</v>
      </c>
      <c r="J17" s="147"/>
      <c r="K17" s="43" t="s">
        <v>90</v>
      </c>
      <c r="L17" s="40" t="s">
        <v>7</v>
      </c>
      <c r="M17" s="47" t="s">
        <v>74</v>
      </c>
      <c r="N17" s="42" t="s">
        <v>75</v>
      </c>
      <c r="O17" s="40" t="s">
        <v>10</v>
      </c>
      <c r="P17" s="46">
        <v>14</v>
      </c>
      <c r="Q17" s="46">
        <v>0</v>
      </c>
      <c r="R17" s="46">
        <v>14</v>
      </c>
      <c r="S17" s="40" t="s">
        <v>57</v>
      </c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s="45" customFormat="1" ht="18.75">
      <c r="A18" s="39">
        <v>43193</v>
      </c>
      <c r="B18" s="50" t="s">
        <v>11</v>
      </c>
      <c r="C18" s="44">
        <v>1355</v>
      </c>
      <c r="D18" s="44">
        <v>1549</v>
      </c>
      <c r="E18" s="50" t="s">
        <v>12</v>
      </c>
      <c r="F18" s="50" t="s">
        <v>13</v>
      </c>
      <c r="G18" s="50" t="s">
        <v>3</v>
      </c>
      <c r="H18" s="146" t="s">
        <v>104</v>
      </c>
      <c r="I18" s="158" t="s">
        <v>300</v>
      </c>
      <c r="J18" s="147"/>
      <c r="K18" s="43" t="s">
        <v>92</v>
      </c>
      <c r="L18" s="40" t="s">
        <v>7</v>
      </c>
      <c r="M18" s="47" t="s">
        <v>93</v>
      </c>
      <c r="N18" s="42" t="s">
        <v>94</v>
      </c>
      <c r="O18" s="40" t="s">
        <v>10</v>
      </c>
      <c r="P18" s="46">
        <v>14</v>
      </c>
      <c r="Q18" s="46">
        <v>0</v>
      </c>
      <c r="R18" s="46">
        <v>14</v>
      </c>
      <c r="S18" s="40" t="s">
        <v>57</v>
      </c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s="69" customFormat="1" ht="18.75">
      <c r="A19" s="58">
        <v>43194</v>
      </c>
      <c r="B19" s="59" t="s">
        <v>120</v>
      </c>
      <c r="C19" s="59">
        <v>1929</v>
      </c>
      <c r="D19" s="59">
        <v>2144</v>
      </c>
      <c r="E19" s="60" t="s">
        <v>101</v>
      </c>
      <c r="F19" s="60" t="s">
        <v>99</v>
      </c>
      <c r="G19" s="60" t="s">
        <v>103</v>
      </c>
      <c r="H19" s="60" t="s">
        <v>104</v>
      </c>
      <c r="I19" s="158" t="s">
        <v>301</v>
      </c>
      <c r="J19" s="147"/>
      <c r="K19" s="63" t="s">
        <v>144</v>
      </c>
      <c r="L19" s="57" t="str">
        <f t="shared" ref="L19:L30" si="0">IF(A19&lt;&gt;"","武汉威伟机械","------")</f>
        <v>武汉威伟机械</v>
      </c>
      <c r="M19" s="67" t="s">
        <v>95</v>
      </c>
      <c r="N19" s="68" t="s">
        <v>145</v>
      </c>
      <c r="O19" s="57" t="str">
        <f t="shared" ref="O19:O30" si="1">IF(A19&lt;&gt;"","9.6米","--")</f>
        <v>9.6米</v>
      </c>
      <c r="P19" s="62">
        <v>8</v>
      </c>
      <c r="Q19" s="62">
        <v>0</v>
      </c>
      <c r="R19" s="62">
        <f t="shared" ref="R19:R21" si="2">SUM(P19:Q19)</f>
        <v>8</v>
      </c>
      <c r="S19" s="57" t="str">
        <f>IF(A19&lt;&gt;"","分拣摆渡","----")</f>
        <v>分拣摆渡</v>
      </c>
    </row>
    <row r="20" spans="1:61" s="69" customFormat="1" ht="18.75">
      <c r="A20" s="58">
        <v>43194</v>
      </c>
      <c r="B20" s="59" t="s">
        <v>146</v>
      </c>
      <c r="C20" s="59">
        <v>1230</v>
      </c>
      <c r="D20" s="59">
        <v>1411</v>
      </c>
      <c r="E20" s="60" t="s">
        <v>101</v>
      </c>
      <c r="F20" s="60" t="s">
        <v>99</v>
      </c>
      <c r="G20" s="60" t="s">
        <v>103</v>
      </c>
      <c r="H20" s="60" t="s">
        <v>104</v>
      </c>
      <c r="I20" s="158" t="s">
        <v>302</v>
      </c>
      <c r="J20" s="147"/>
      <c r="K20" s="63" t="s">
        <v>148</v>
      </c>
      <c r="L20" s="57" t="str">
        <f t="shared" si="0"/>
        <v>武汉威伟机械</v>
      </c>
      <c r="M20" s="145" t="s">
        <v>60</v>
      </c>
      <c r="N20" s="68" t="s">
        <v>127</v>
      </c>
      <c r="O20" s="57" t="str">
        <f t="shared" si="1"/>
        <v>9.6米</v>
      </c>
      <c r="P20" s="62">
        <v>14</v>
      </c>
      <c r="Q20" s="62">
        <v>0</v>
      </c>
      <c r="R20" s="62">
        <f t="shared" si="2"/>
        <v>14</v>
      </c>
      <c r="S20" s="57" t="str">
        <f>IF(A20&lt;&gt;"","分拣摆渡","----")</f>
        <v>分拣摆渡</v>
      </c>
    </row>
    <row r="21" spans="1:61" s="69" customFormat="1" ht="18.75">
      <c r="A21" s="58">
        <v>43194</v>
      </c>
      <c r="B21" s="59" t="s">
        <v>120</v>
      </c>
      <c r="C21" s="59">
        <v>1715</v>
      </c>
      <c r="D21" s="59">
        <v>1902</v>
      </c>
      <c r="E21" s="60" t="s">
        <v>101</v>
      </c>
      <c r="F21" s="60" t="s">
        <v>99</v>
      </c>
      <c r="G21" s="60" t="s">
        <v>103</v>
      </c>
      <c r="H21" s="60" t="s">
        <v>104</v>
      </c>
      <c r="I21" s="158" t="s">
        <v>303</v>
      </c>
      <c r="J21" s="147"/>
      <c r="K21" s="63" t="s">
        <v>150</v>
      </c>
      <c r="L21" s="57" t="str">
        <f t="shared" si="0"/>
        <v>武汉威伟机械</v>
      </c>
      <c r="M21" s="67" t="s">
        <v>56</v>
      </c>
      <c r="N21" s="68" t="s">
        <v>142</v>
      </c>
      <c r="O21" s="57" t="str">
        <f t="shared" si="1"/>
        <v>9.6米</v>
      </c>
      <c r="P21" s="62">
        <v>14</v>
      </c>
      <c r="Q21" s="62">
        <v>0</v>
      </c>
      <c r="R21" s="62">
        <f t="shared" si="2"/>
        <v>14</v>
      </c>
      <c r="S21" s="57" t="str">
        <f>IF(A21&lt;&gt;"","分拣摆渡","----")</f>
        <v>分拣摆渡</v>
      </c>
    </row>
    <row r="22" spans="1:61" s="69" customFormat="1" ht="18.75">
      <c r="A22" s="58">
        <v>43194</v>
      </c>
      <c r="B22" s="59" t="s">
        <v>111</v>
      </c>
      <c r="C22" s="59">
        <v>1825</v>
      </c>
      <c r="D22" s="59">
        <v>2027</v>
      </c>
      <c r="E22" s="60" t="s">
        <v>112</v>
      </c>
      <c r="F22" s="60" t="s">
        <v>113</v>
      </c>
      <c r="G22" s="60" t="s">
        <v>103</v>
      </c>
      <c r="H22" s="60" t="s">
        <v>104</v>
      </c>
      <c r="I22" s="158" t="s">
        <v>304</v>
      </c>
      <c r="J22" s="147"/>
      <c r="K22" s="63" t="s">
        <v>152</v>
      </c>
      <c r="L22" s="57" t="str">
        <f t="shared" si="0"/>
        <v>武汉威伟机械</v>
      </c>
      <c r="M22" s="67" t="s">
        <v>74</v>
      </c>
      <c r="N22" s="68" t="s">
        <v>153</v>
      </c>
      <c r="O22" s="57" t="str">
        <f t="shared" si="1"/>
        <v>9.6米</v>
      </c>
      <c r="P22" s="62">
        <v>14</v>
      </c>
      <c r="Q22" s="62">
        <v>0</v>
      </c>
      <c r="R22" s="62">
        <f>SUM(P22:Q22)</f>
        <v>14</v>
      </c>
      <c r="S22" s="57" t="str">
        <f>IF(A22&lt;&gt;"","分拣摆渡","----")</f>
        <v>分拣摆渡</v>
      </c>
    </row>
    <row r="23" spans="1:61" s="69" customFormat="1" ht="18.75">
      <c r="A23" s="58">
        <v>43195</v>
      </c>
      <c r="B23" s="59" t="s">
        <v>100</v>
      </c>
      <c r="C23" s="59">
        <v>1920</v>
      </c>
      <c r="D23" s="59">
        <v>2109</v>
      </c>
      <c r="E23" s="60" t="s">
        <v>101</v>
      </c>
      <c r="F23" s="60" t="s">
        <v>102</v>
      </c>
      <c r="G23" s="60" t="s">
        <v>103</v>
      </c>
      <c r="H23" s="60" t="s">
        <v>104</v>
      </c>
      <c r="I23" s="158" t="s">
        <v>305</v>
      </c>
      <c r="J23" s="147"/>
      <c r="K23" s="63" t="s">
        <v>106</v>
      </c>
      <c r="L23" s="57" t="str">
        <f t="shared" si="0"/>
        <v>武汉威伟机械</v>
      </c>
      <c r="M23" s="67" t="s">
        <v>170</v>
      </c>
      <c r="N23" s="68" t="s">
        <v>107</v>
      </c>
      <c r="O23" s="57" t="str">
        <f t="shared" si="1"/>
        <v>9.6米</v>
      </c>
      <c r="P23" s="62">
        <v>11</v>
      </c>
      <c r="Q23" s="62">
        <v>0</v>
      </c>
      <c r="R23" s="62">
        <f t="shared" ref="R23:R26" si="3">SUM(P23:Q23)</f>
        <v>11</v>
      </c>
      <c r="S23" s="57" t="str">
        <f t="shared" ref="S23:S26" si="4">IF(A23&lt;&gt;"","分拣摆渡","----")</f>
        <v>分拣摆渡</v>
      </c>
    </row>
    <row r="24" spans="1:61" s="69" customFormat="1" ht="18.75">
      <c r="A24" s="58">
        <v>43195</v>
      </c>
      <c r="B24" s="59" t="s">
        <v>100</v>
      </c>
      <c r="C24" s="59">
        <v>1640</v>
      </c>
      <c r="D24" s="59">
        <v>1835</v>
      </c>
      <c r="E24" s="60" t="s">
        <v>101</v>
      </c>
      <c r="F24" s="60" t="s">
        <v>102</v>
      </c>
      <c r="G24" s="60" t="s">
        <v>103</v>
      </c>
      <c r="H24" s="60" t="s">
        <v>104</v>
      </c>
      <c r="I24" s="158" t="s">
        <v>306</v>
      </c>
      <c r="J24" s="147"/>
      <c r="K24" s="63" t="s">
        <v>109</v>
      </c>
      <c r="L24" s="57" t="str">
        <f t="shared" si="0"/>
        <v>武汉威伟机械</v>
      </c>
      <c r="M24" s="67" t="s">
        <v>64</v>
      </c>
      <c r="N24" s="68" t="s">
        <v>110</v>
      </c>
      <c r="O24" s="57" t="str">
        <f t="shared" si="1"/>
        <v>9.6米</v>
      </c>
      <c r="P24" s="62">
        <v>14</v>
      </c>
      <c r="Q24" s="62">
        <v>0</v>
      </c>
      <c r="R24" s="62">
        <f t="shared" si="3"/>
        <v>14</v>
      </c>
      <c r="S24" s="57" t="str">
        <f t="shared" si="4"/>
        <v>分拣摆渡</v>
      </c>
    </row>
    <row r="25" spans="1:61" s="69" customFormat="1" ht="18.75">
      <c r="A25" s="58">
        <v>43195</v>
      </c>
      <c r="B25" s="59" t="s">
        <v>111</v>
      </c>
      <c r="C25" s="59">
        <v>1930</v>
      </c>
      <c r="D25" s="59">
        <v>2107</v>
      </c>
      <c r="E25" s="60" t="s">
        <v>112</v>
      </c>
      <c r="F25" s="60" t="s">
        <v>113</v>
      </c>
      <c r="G25" s="60" t="s">
        <v>103</v>
      </c>
      <c r="H25" s="60" t="s">
        <v>104</v>
      </c>
      <c r="I25" s="158" t="s">
        <v>307</v>
      </c>
      <c r="J25" s="147"/>
      <c r="K25" s="63" t="s">
        <v>115</v>
      </c>
      <c r="L25" s="57" t="str">
        <f t="shared" si="0"/>
        <v>武汉威伟机械</v>
      </c>
      <c r="M25" s="67" t="s">
        <v>323</v>
      </c>
      <c r="N25" s="68" t="s">
        <v>116</v>
      </c>
      <c r="O25" s="57" t="str">
        <f t="shared" si="1"/>
        <v>9.6米</v>
      </c>
      <c r="P25" s="62">
        <v>8</v>
      </c>
      <c r="Q25" s="62">
        <v>0</v>
      </c>
      <c r="R25" s="62">
        <f t="shared" si="3"/>
        <v>8</v>
      </c>
      <c r="S25" s="57" t="str">
        <f t="shared" si="4"/>
        <v>分拣摆渡</v>
      </c>
    </row>
    <row r="26" spans="1:61" s="69" customFormat="1" ht="18.75">
      <c r="A26" s="58">
        <v>43195</v>
      </c>
      <c r="B26" s="59" t="s">
        <v>111</v>
      </c>
      <c r="C26" s="59">
        <v>1458</v>
      </c>
      <c r="D26" s="59">
        <v>1649</v>
      </c>
      <c r="E26" s="60" t="s">
        <v>112</v>
      </c>
      <c r="F26" s="60" t="s">
        <v>113</v>
      </c>
      <c r="G26" s="60" t="s">
        <v>103</v>
      </c>
      <c r="H26" s="60" t="s">
        <v>104</v>
      </c>
      <c r="I26" s="158" t="s">
        <v>308</v>
      </c>
      <c r="J26" s="147"/>
      <c r="K26" s="63" t="s">
        <v>118</v>
      </c>
      <c r="L26" s="57" t="str">
        <f t="shared" si="0"/>
        <v>武汉威伟机械</v>
      </c>
      <c r="M26" s="67" t="s">
        <v>34</v>
      </c>
      <c r="N26" s="68" t="s">
        <v>119</v>
      </c>
      <c r="O26" s="57" t="str">
        <f t="shared" si="1"/>
        <v>9.6米</v>
      </c>
      <c r="P26" s="62">
        <v>9</v>
      </c>
      <c r="Q26" s="62">
        <v>0</v>
      </c>
      <c r="R26" s="62">
        <f t="shared" si="3"/>
        <v>9</v>
      </c>
      <c r="S26" s="57" t="str">
        <f t="shared" si="4"/>
        <v>分拣摆渡</v>
      </c>
    </row>
    <row r="27" spans="1:61" s="69" customFormat="1" ht="18.75">
      <c r="A27" s="58">
        <v>43196</v>
      </c>
      <c r="B27" s="59" t="s">
        <v>120</v>
      </c>
      <c r="C27" s="59">
        <v>1530</v>
      </c>
      <c r="D27" s="59">
        <v>1728</v>
      </c>
      <c r="E27" s="60" t="s">
        <v>101</v>
      </c>
      <c r="F27" s="60" t="s">
        <v>102</v>
      </c>
      <c r="G27" s="60" t="s">
        <v>103</v>
      </c>
      <c r="H27" s="60" t="s">
        <v>104</v>
      </c>
      <c r="I27" s="158" t="s">
        <v>136</v>
      </c>
      <c r="J27" s="158"/>
      <c r="K27" s="63" t="s">
        <v>122</v>
      </c>
      <c r="L27" s="57" t="str">
        <f t="shared" si="0"/>
        <v>武汉威伟机械</v>
      </c>
      <c r="M27" s="47" t="s">
        <v>93</v>
      </c>
      <c r="N27" s="68" t="s">
        <v>123</v>
      </c>
      <c r="O27" s="57" t="str">
        <f t="shared" si="1"/>
        <v>9.6米</v>
      </c>
      <c r="P27" s="62">
        <v>14</v>
      </c>
      <c r="Q27" s="62">
        <v>0</v>
      </c>
      <c r="R27" s="62">
        <f>SUM(P27:Q27)</f>
        <v>14</v>
      </c>
      <c r="S27" s="57" t="str">
        <f>IF(A27&lt;&gt;"","分拣摆渡","----")</f>
        <v>分拣摆渡</v>
      </c>
    </row>
    <row r="28" spans="1:61" s="69" customFormat="1" ht="18.75">
      <c r="A28" s="58">
        <v>43196</v>
      </c>
      <c r="B28" s="59" t="s">
        <v>124</v>
      </c>
      <c r="C28" s="59">
        <v>1459</v>
      </c>
      <c r="D28" s="59">
        <v>1642</v>
      </c>
      <c r="E28" s="60" t="s">
        <v>112</v>
      </c>
      <c r="F28" s="60" t="s">
        <v>113</v>
      </c>
      <c r="G28" s="60" t="s">
        <v>103</v>
      </c>
      <c r="H28" s="60" t="s">
        <v>104</v>
      </c>
      <c r="I28" s="158" t="s">
        <v>137</v>
      </c>
      <c r="J28" s="158"/>
      <c r="K28" s="63" t="s">
        <v>126</v>
      </c>
      <c r="L28" s="57" t="str">
        <f t="shared" si="0"/>
        <v>武汉威伟机械</v>
      </c>
      <c r="M28" s="145" t="s">
        <v>60</v>
      </c>
      <c r="N28" s="68" t="s">
        <v>127</v>
      </c>
      <c r="O28" s="57" t="str">
        <f t="shared" si="1"/>
        <v>9.6米</v>
      </c>
      <c r="P28" s="62">
        <v>11</v>
      </c>
      <c r="Q28" s="62">
        <v>0</v>
      </c>
      <c r="R28" s="62">
        <f>SUM(P28:Q28)</f>
        <v>11</v>
      </c>
      <c r="S28" s="57" t="str">
        <f>IF(A28&lt;&gt;"","分拣摆渡","----")</f>
        <v>分拣摆渡</v>
      </c>
    </row>
    <row r="29" spans="1:61" s="69" customFormat="1" ht="18.75">
      <c r="A29" s="58">
        <v>43196</v>
      </c>
      <c r="B29" s="59" t="s">
        <v>111</v>
      </c>
      <c r="C29" s="59">
        <v>1929</v>
      </c>
      <c r="D29" s="59">
        <v>2103</v>
      </c>
      <c r="E29" s="60" t="s">
        <v>112</v>
      </c>
      <c r="F29" s="60" t="s">
        <v>113</v>
      </c>
      <c r="G29" s="60" t="s">
        <v>103</v>
      </c>
      <c r="H29" s="60" t="s">
        <v>104</v>
      </c>
      <c r="I29" s="158" t="s">
        <v>138</v>
      </c>
      <c r="J29" s="158"/>
      <c r="K29" s="63" t="s">
        <v>129</v>
      </c>
      <c r="L29" s="57" t="str">
        <f t="shared" si="0"/>
        <v>武汉威伟机械</v>
      </c>
      <c r="M29" s="67" t="s">
        <v>79</v>
      </c>
      <c r="N29" s="68" t="s">
        <v>130</v>
      </c>
      <c r="O29" s="57" t="str">
        <f t="shared" si="1"/>
        <v>9.6米</v>
      </c>
      <c r="P29" s="62">
        <v>14</v>
      </c>
      <c r="Q29" s="62">
        <v>0</v>
      </c>
      <c r="R29" s="62">
        <f>SUM(P29:Q29)</f>
        <v>14</v>
      </c>
      <c r="S29" s="57" t="str">
        <f>IF(A29&lt;&gt;"","分拣摆渡","----")</f>
        <v>分拣摆渡</v>
      </c>
    </row>
    <row r="30" spans="1:61" s="69" customFormat="1" ht="18.75">
      <c r="A30" s="58">
        <v>43196</v>
      </c>
      <c r="B30" s="59" t="s">
        <v>111</v>
      </c>
      <c r="C30" s="59">
        <v>1930</v>
      </c>
      <c r="D30" s="59">
        <v>2130</v>
      </c>
      <c r="E30" s="60" t="s">
        <v>112</v>
      </c>
      <c r="F30" s="60" t="s">
        <v>113</v>
      </c>
      <c r="G30" s="60" t="s">
        <v>103</v>
      </c>
      <c r="H30" s="60" t="s">
        <v>104</v>
      </c>
      <c r="I30" s="158" t="s">
        <v>139</v>
      </c>
      <c r="J30" s="158"/>
      <c r="K30" s="63" t="s">
        <v>132</v>
      </c>
      <c r="L30" s="57" t="str">
        <f t="shared" si="0"/>
        <v>武汉威伟机械</v>
      </c>
      <c r="M30" s="67" t="s">
        <v>70</v>
      </c>
      <c r="N30" s="68" t="s">
        <v>133</v>
      </c>
      <c r="O30" s="57" t="str">
        <f t="shared" si="1"/>
        <v>9.6米</v>
      </c>
      <c r="P30" s="62">
        <v>6</v>
      </c>
      <c r="Q30" s="62">
        <v>0</v>
      </c>
      <c r="R30" s="62">
        <f>SUM(P30:Q30)</f>
        <v>6</v>
      </c>
      <c r="S30" s="57" t="str">
        <f>IF(A30&lt;&gt;"","分拣摆渡","----")</f>
        <v>分拣摆渡</v>
      </c>
    </row>
    <row r="31" spans="1:61" s="69" customFormat="1" ht="18.75">
      <c r="A31" s="58">
        <v>43197</v>
      </c>
      <c r="B31" s="59" t="s">
        <v>120</v>
      </c>
      <c r="C31" s="59">
        <v>1540</v>
      </c>
      <c r="D31" s="59">
        <v>1718</v>
      </c>
      <c r="E31" s="60" t="s">
        <v>101</v>
      </c>
      <c r="F31" s="60" t="s">
        <v>102</v>
      </c>
      <c r="G31" s="60" t="s">
        <v>103</v>
      </c>
      <c r="H31" s="60" t="s">
        <v>155</v>
      </c>
      <c r="I31" s="157" t="s">
        <v>309</v>
      </c>
      <c r="J31" s="156"/>
      <c r="K31" s="63" t="s">
        <v>157</v>
      </c>
      <c r="L31" s="57" t="str">
        <f t="shared" ref="L31:L35" si="5">IF(A31&lt;&gt;"","武汉威伟机械","------")</f>
        <v>武汉威伟机械</v>
      </c>
      <c r="M31" s="67" t="s">
        <v>169</v>
      </c>
      <c r="N31" s="68" t="s">
        <v>158</v>
      </c>
      <c r="O31" s="57" t="str">
        <f t="shared" ref="O31:O32" si="6">IF(A31&lt;&gt;"","9.6米","--")</f>
        <v>9.6米</v>
      </c>
      <c r="P31" s="62">
        <v>14</v>
      </c>
      <c r="Q31" s="62">
        <v>0</v>
      </c>
      <c r="R31" s="62">
        <f t="shared" ref="R31:R35" si="7">SUM(P31:Q31)</f>
        <v>14</v>
      </c>
      <c r="S31" s="57" t="str">
        <f t="shared" ref="S31:S32" si="8">IF(A31&lt;&gt;"","分拣摆渡","----")</f>
        <v>分拣摆渡</v>
      </c>
    </row>
    <row r="32" spans="1:61" s="69" customFormat="1" ht="18.75">
      <c r="A32" s="58">
        <v>43197</v>
      </c>
      <c r="B32" s="59" t="s">
        <v>120</v>
      </c>
      <c r="C32" s="59">
        <v>1400</v>
      </c>
      <c r="D32" s="59">
        <v>1526</v>
      </c>
      <c r="E32" s="60" t="s">
        <v>101</v>
      </c>
      <c r="F32" s="60" t="s">
        <v>102</v>
      </c>
      <c r="G32" s="60" t="s">
        <v>103</v>
      </c>
      <c r="H32" s="60" t="s">
        <v>155</v>
      </c>
      <c r="I32" s="157" t="s">
        <v>310</v>
      </c>
      <c r="J32" s="156"/>
      <c r="K32" s="63" t="s">
        <v>160</v>
      </c>
      <c r="L32" s="57" t="str">
        <f t="shared" si="5"/>
        <v>武汉威伟机械</v>
      </c>
      <c r="M32" s="67" t="s">
        <v>83</v>
      </c>
      <c r="N32" s="68" t="s">
        <v>161</v>
      </c>
      <c r="O32" s="57" t="str">
        <f t="shared" si="6"/>
        <v>9.6米</v>
      </c>
      <c r="P32" s="62">
        <v>14</v>
      </c>
      <c r="Q32" s="62">
        <v>0</v>
      </c>
      <c r="R32" s="62">
        <f t="shared" si="7"/>
        <v>14</v>
      </c>
      <c r="S32" s="57" t="str">
        <f t="shared" si="8"/>
        <v>分拣摆渡</v>
      </c>
    </row>
    <row r="33" spans="1:61" s="69" customFormat="1" ht="18.75">
      <c r="A33" s="58">
        <v>43197</v>
      </c>
      <c r="B33" s="59" t="s">
        <v>111</v>
      </c>
      <c r="C33" s="59">
        <v>1840</v>
      </c>
      <c r="D33" s="59">
        <v>2040</v>
      </c>
      <c r="E33" s="73" t="s">
        <v>112</v>
      </c>
      <c r="F33" s="60" t="s">
        <v>113</v>
      </c>
      <c r="G33" s="60" t="s">
        <v>103</v>
      </c>
      <c r="H33" s="60" t="s">
        <v>104</v>
      </c>
      <c r="I33" s="157" t="s">
        <v>311</v>
      </c>
      <c r="J33" s="156"/>
      <c r="K33" s="63" t="s">
        <v>163</v>
      </c>
      <c r="L33" s="57" t="str">
        <f t="shared" si="5"/>
        <v>武汉威伟机械</v>
      </c>
      <c r="M33" s="67" t="s">
        <v>86</v>
      </c>
      <c r="N33" s="68" t="s">
        <v>164</v>
      </c>
      <c r="O33" s="57" t="str">
        <f>IF(A33&lt;&gt;"","9.6米","--")</f>
        <v>9.6米</v>
      </c>
      <c r="P33" s="62">
        <v>14</v>
      </c>
      <c r="Q33" s="62">
        <v>0</v>
      </c>
      <c r="R33" s="62">
        <f t="shared" si="7"/>
        <v>14</v>
      </c>
      <c r="S33" s="57" t="str">
        <f>IF(A33&lt;&gt;"","分拣摆渡","----")</f>
        <v>分拣摆渡</v>
      </c>
    </row>
    <row r="34" spans="1:61" s="69" customFormat="1" ht="18.75">
      <c r="A34" s="58">
        <v>43197</v>
      </c>
      <c r="B34" s="59" t="s">
        <v>111</v>
      </c>
      <c r="C34" s="59">
        <v>1930</v>
      </c>
      <c r="D34" s="59">
        <v>2115</v>
      </c>
      <c r="E34" s="73" t="s">
        <v>112</v>
      </c>
      <c r="F34" s="60" t="s">
        <v>113</v>
      </c>
      <c r="G34" s="60" t="s">
        <v>103</v>
      </c>
      <c r="H34" s="60" t="s">
        <v>104</v>
      </c>
      <c r="I34" s="157" t="s">
        <v>312</v>
      </c>
      <c r="J34" s="156"/>
      <c r="K34" s="63" t="s">
        <v>166</v>
      </c>
      <c r="L34" s="57" t="str">
        <f t="shared" si="5"/>
        <v>武汉威伟机械</v>
      </c>
      <c r="M34" s="67" t="s">
        <v>170</v>
      </c>
      <c r="N34" s="68" t="s">
        <v>107</v>
      </c>
      <c r="O34" s="57" t="str">
        <f>IF(A34&lt;&gt;"","9.6米","--")</f>
        <v>9.6米</v>
      </c>
      <c r="P34" s="62">
        <v>7</v>
      </c>
      <c r="Q34" s="62">
        <v>0</v>
      </c>
      <c r="R34" s="62">
        <f t="shared" si="7"/>
        <v>7</v>
      </c>
      <c r="S34" s="57" t="str">
        <f>IF(A34&lt;&gt;"","分拣摆渡","----")</f>
        <v>分拣摆渡</v>
      </c>
    </row>
    <row r="35" spans="1:61" s="69" customFormat="1" ht="18.75">
      <c r="A35" s="58">
        <v>43197</v>
      </c>
      <c r="B35" s="59" t="s">
        <v>120</v>
      </c>
      <c r="C35" s="59">
        <v>1850</v>
      </c>
      <c r="D35" s="59">
        <v>2040</v>
      </c>
      <c r="E35" s="60" t="s">
        <v>101</v>
      </c>
      <c r="F35" s="60" t="s">
        <v>102</v>
      </c>
      <c r="G35" s="60" t="s">
        <v>103</v>
      </c>
      <c r="H35" s="60" t="s">
        <v>104</v>
      </c>
      <c r="I35" s="157" t="s">
        <v>313</v>
      </c>
      <c r="J35" s="156"/>
      <c r="K35" s="63" t="s">
        <v>168</v>
      </c>
      <c r="L35" s="57" t="str">
        <f t="shared" si="5"/>
        <v>武汉威伟机械</v>
      </c>
      <c r="M35" s="67" t="s">
        <v>64</v>
      </c>
      <c r="N35" s="68" t="s">
        <v>110</v>
      </c>
      <c r="O35" s="57" t="str">
        <f>IF(A35&lt;&gt;"","9.6米","--")</f>
        <v>9.6米</v>
      </c>
      <c r="P35" s="62">
        <v>14</v>
      </c>
      <c r="Q35" s="62">
        <v>0</v>
      </c>
      <c r="R35" s="62">
        <f t="shared" si="7"/>
        <v>14</v>
      </c>
      <c r="S35" s="57" t="str">
        <f>IF(A35&lt;&gt;"","分拣摆渡","----")</f>
        <v>分拣摆渡</v>
      </c>
    </row>
    <row r="36" spans="1:61" s="155" customFormat="1" ht="18.75">
      <c r="A36" s="144">
        <v>43198</v>
      </c>
      <c r="B36" s="145" t="s">
        <v>173</v>
      </c>
      <c r="C36" s="145">
        <v>1705</v>
      </c>
      <c r="D36" s="145">
        <v>1903</v>
      </c>
      <c r="E36" s="146" t="s">
        <v>112</v>
      </c>
      <c r="F36" s="146" t="s">
        <v>113</v>
      </c>
      <c r="G36" s="146" t="s">
        <v>103</v>
      </c>
      <c r="H36" s="146" t="s">
        <v>104</v>
      </c>
      <c r="I36" s="157" t="s">
        <v>181</v>
      </c>
      <c r="J36" s="157"/>
      <c r="K36" s="149" t="s">
        <v>174</v>
      </c>
      <c r="L36" s="143" t="str">
        <f t="shared" ref="L36:L40" si="9">IF(A36&lt;&gt;"","武汉威伟机械","------")</f>
        <v>武汉威伟机械</v>
      </c>
      <c r="M36" s="153" t="s">
        <v>74</v>
      </c>
      <c r="N36" s="154" t="s">
        <v>153</v>
      </c>
      <c r="O36" s="143" t="str">
        <f t="shared" ref="O36:O40" si="10">IF(A36&lt;&gt;"","9.6米","--")</f>
        <v>9.6米</v>
      </c>
      <c r="P36" s="148">
        <v>14</v>
      </c>
      <c r="Q36" s="148">
        <v>0</v>
      </c>
      <c r="R36" s="148">
        <f t="shared" ref="R36" si="11">SUM(P36:Q36)</f>
        <v>14</v>
      </c>
      <c r="S36" s="143" t="str">
        <f t="shared" ref="S36:S40" si="12">IF(A36&lt;&gt;"","分拣摆渡","----")</f>
        <v>分拣摆渡</v>
      </c>
    </row>
    <row r="37" spans="1:61" s="155" customFormat="1" ht="18.75">
      <c r="A37" s="144">
        <v>43198</v>
      </c>
      <c r="B37" s="145" t="s">
        <v>111</v>
      </c>
      <c r="C37" s="145">
        <v>1820</v>
      </c>
      <c r="D37" s="145">
        <v>1903</v>
      </c>
      <c r="E37" s="146" t="s">
        <v>112</v>
      </c>
      <c r="F37" s="146" t="s">
        <v>113</v>
      </c>
      <c r="G37" s="146" t="s">
        <v>103</v>
      </c>
      <c r="H37" s="146" t="s">
        <v>104</v>
      </c>
      <c r="I37" s="157" t="s">
        <v>182</v>
      </c>
      <c r="J37" s="157"/>
      <c r="K37" s="149" t="s">
        <v>175</v>
      </c>
      <c r="L37" s="143" t="str">
        <f t="shared" si="9"/>
        <v>武汉威伟机械</v>
      </c>
      <c r="M37" s="153" t="s">
        <v>180</v>
      </c>
      <c r="N37" s="154" t="s">
        <v>176</v>
      </c>
      <c r="O37" s="143" t="str">
        <f t="shared" si="10"/>
        <v>9.6米</v>
      </c>
      <c r="P37" s="148">
        <v>14</v>
      </c>
      <c r="Q37" s="148">
        <v>0</v>
      </c>
      <c r="R37" s="148">
        <f t="shared" ref="R37:R40" si="13">SUM(P37:Q37)</f>
        <v>14</v>
      </c>
      <c r="S37" s="143" t="str">
        <f t="shared" si="12"/>
        <v>分拣摆渡</v>
      </c>
    </row>
    <row r="38" spans="1:61" s="155" customFormat="1" ht="18.75">
      <c r="A38" s="144">
        <v>43198</v>
      </c>
      <c r="B38" s="145" t="s">
        <v>173</v>
      </c>
      <c r="C38" s="145">
        <v>1805</v>
      </c>
      <c r="D38" s="145">
        <v>1954</v>
      </c>
      <c r="E38" s="146" t="s">
        <v>112</v>
      </c>
      <c r="F38" s="146" t="s">
        <v>113</v>
      </c>
      <c r="G38" s="146" t="s">
        <v>103</v>
      </c>
      <c r="H38" s="146" t="s">
        <v>104</v>
      </c>
      <c r="I38" s="157" t="s">
        <v>183</v>
      </c>
      <c r="J38" s="157"/>
      <c r="K38" s="149" t="s">
        <v>177</v>
      </c>
      <c r="L38" s="143" t="str">
        <f t="shared" si="9"/>
        <v>武汉威伟机械</v>
      </c>
      <c r="M38" s="153" t="s">
        <v>86</v>
      </c>
      <c r="N38" s="154" t="s">
        <v>164</v>
      </c>
      <c r="O38" s="143" t="str">
        <f t="shared" si="10"/>
        <v>9.6米</v>
      </c>
      <c r="P38" s="148">
        <v>14</v>
      </c>
      <c r="Q38" s="148">
        <v>0</v>
      </c>
      <c r="R38" s="148">
        <f t="shared" si="13"/>
        <v>14</v>
      </c>
      <c r="S38" s="143" t="str">
        <f t="shared" si="12"/>
        <v>分拣摆渡</v>
      </c>
    </row>
    <row r="39" spans="1:61" s="155" customFormat="1" ht="18.75">
      <c r="A39" s="144">
        <v>43198</v>
      </c>
      <c r="B39" s="145" t="s">
        <v>111</v>
      </c>
      <c r="C39" s="145">
        <v>1929</v>
      </c>
      <c r="D39" s="145">
        <v>2125</v>
      </c>
      <c r="E39" s="146" t="s">
        <v>112</v>
      </c>
      <c r="F39" s="146" t="s">
        <v>113</v>
      </c>
      <c r="G39" s="146" t="s">
        <v>103</v>
      </c>
      <c r="H39" s="146" t="s">
        <v>104</v>
      </c>
      <c r="I39" s="157" t="s">
        <v>184</v>
      </c>
      <c r="J39" s="157"/>
      <c r="K39" s="149" t="s">
        <v>178</v>
      </c>
      <c r="L39" s="143" t="str">
        <f t="shared" si="9"/>
        <v>武汉威伟机械</v>
      </c>
      <c r="M39" s="153" t="s">
        <v>83</v>
      </c>
      <c r="N39" s="154" t="s">
        <v>161</v>
      </c>
      <c r="O39" s="143" t="str">
        <f t="shared" si="10"/>
        <v>9.6米</v>
      </c>
      <c r="P39" s="148">
        <v>14</v>
      </c>
      <c r="Q39" s="148">
        <v>0</v>
      </c>
      <c r="R39" s="148">
        <f t="shared" si="13"/>
        <v>14</v>
      </c>
      <c r="S39" s="143" t="str">
        <f t="shared" si="12"/>
        <v>分拣摆渡</v>
      </c>
    </row>
    <row r="40" spans="1:61" s="155" customFormat="1" ht="18.75">
      <c r="A40" s="144">
        <v>43198</v>
      </c>
      <c r="B40" s="145" t="s">
        <v>100</v>
      </c>
      <c r="C40" s="145">
        <v>1910</v>
      </c>
      <c r="D40" s="145">
        <v>2134</v>
      </c>
      <c r="E40" s="146" t="s">
        <v>101</v>
      </c>
      <c r="F40" s="146" t="s">
        <v>102</v>
      </c>
      <c r="G40" s="146" t="s">
        <v>103</v>
      </c>
      <c r="H40" s="146" t="s">
        <v>104</v>
      </c>
      <c r="I40" s="157" t="s">
        <v>185</v>
      </c>
      <c r="J40" s="157"/>
      <c r="K40" s="149" t="s">
        <v>179</v>
      </c>
      <c r="L40" s="143" t="str">
        <f t="shared" si="9"/>
        <v>武汉威伟机械</v>
      </c>
      <c r="M40" s="153" t="s">
        <v>95</v>
      </c>
      <c r="N40" s="154" t="s">
        <v>145</v>
      </c>
      <c r="O40" s="143" t="str">
        <f t="shared" si="10"/>
        <v>9.6米</v>
      </c>
      <c r="P40" s="148">
        <v>14</v>
      </c>
      <c r="Q40" s="148">
        <v>0</v>
      </c>
      <c r="R40" s="148">
        <f t="shared" si="13"/>
        <v>14</v>
      </c>
      <c r="S40" s="143" t="str">
        <f t="shared" si="12"/>
        <v>分拣摆渡</v>
      </c>
    </row>
    <row r="41" spans="1:61" s="155" customFormat="1" ht="18.75">
      <c r="A41" s="144">
        <v>43199</v>
      </c>
      <c r="B41" s="145" t="s">
        <v>100</v>
      </c>
      <c r="C41" s="145">
        <v>1929</v>
      </c>
      <c r="D41" s="145">
        <v>2105</v>
      </c>
      <c r="E41" s="146" t="s">
        <v>112</v>
      </c>
      <c r="F41" s="146" t="s">
        <v>113</v>
      </c>
      <c r="G41" s="146" t="s">
        <v>103</v>
      </c>
      <c r="H41" s="146" t="s">
        <v>104</v>
      </c>
      <c r="I41" s="157" t="s">
        <v>314</v>
      </c>
      <c r="J41" s="156"/>
      <c r="K41" s="149" t="s">
        <v>187</v>
      </c>
      <c r="L41" s="143" t="str">
        <f>IF(A41&lt;&gt;"","武汉威伟机械","------")</f>
        <v>武汉威伟机械</v>
      </c>
      <c r="M41" s="145" t="s">
        <v>60</v>
      </c>
      <c r="N41" s="154" t="s">
        <v>127</v>
      </c>
      <c r="O41" s="143" t="str">
        <f>IF(A41&lt;&gt;"","9.6米","--")</f>
        <v>9.6米</v>
      </c>
      <c r="P41" s="148">
        <v>14</v>
      </c>
      <c r="Q41" s="148">
        <v>0</v>
      </c>
      <c r="R41" s="148">
        <f t="shared" ref="R41:R44" si="14">SUM(P41:Q41)</f>
        <v>14</v>
      </c>
      <c r="S41" s="143" t="str">
        <f t="shared" ref="S41:S44" si="15">IF(A41&lt;&gt;"","分拣摆渡","----")</f>
        <v>分拣摆渡</v>
      </c>
    </row>
    <row r="42" spans="1:61" s="155" customFormat="1" ht="18.75">
      <c r="A42" s="144">
        <v>43199</v>
      </c>
      <c r="B42" s="145" t="s">
        <v>124</v>
      </c>
      <c r="C42" s="145">
        <v>1828</v>
      </c>
      <c r="D42" s="145">
        <v>2018</v>
      </c>
      <c r="E42" s="146" t="s">
        <v>112</v>
      </c>
      <c r="F42" s="146" t="s">
        <v>113</v>
      </c>
      <c r="G42" s="146" t="s">
        <v>103</v>
      </c>
      <c r="H42" s="146" t="s">
        <v>104</v>
      </c>
      <c r="I42" s="157" t="s">
        <v>315</v>
      </c>
      <c r="J42" s="156"/>
      <c r="K42" s="149" t="s">
        <v>189</v>
      </c>
      <c r="L42" s="143" t="str">
        <f>IF(A42&lt;&gt;"","武汉威伟机械","------")</f>
        <v>武汉威伟机械</v>
      </c>
      <c r="M42" s="153" t="s">
        <v>74</v>
      </c>
      <c r="N42" s="154" t="s">
        <v>153</v>
      </c>
      <c r="O42" s="143" t="str">
        <f>IF(A42&lt;&gt;"","9.6米","--")</f>
        <v>9.6米</v>
      </c>
      <c r="P42" s="148">
        <v>14</v>
      </c>
      <c r="Q42" s="148">
        <v>0</v>
      </c>
      <c r="R42" s="148">
        <f t="shared" si="14"/>
        <v>14</v>
      </c>
      <c r="S42" s="143" t="str">
        <f t="shared" si="15"/>
        <v>分拣摆渡</v>
      </c>
    </row>
    <row r="43" spans="1:61" s="155" customFormat="1" ht="18.75">
      <c r="A43" s="144">
        <v>43199</v>
      </c>
      <c r="B43" s="145" t="s">
        <v>124</v>
      </c>
      <c r="C43" s="145">
        <v>1640</v>
      </c>
      <c r="D43" s="145">
        <v>1843</v>
      </c>
      <c r="E43" s="146" t="s">
        <v>112</v>
      </c>
      <c r="F43" s="146" t="s">
        <v>113</v>
      </c>
      <c r="G43" s="146" t="s">
        <v>103</v>
      </c>
      <c r="H43" s="146" t="s">
        <v>104</v>
      </c>
      <c r="I43" s="157" t="s">
        <v>316</v>
      </c>
      <c r="J43" s="156"/>
      <c r="K43" s="149" t="s">
        <v>191</v>
      </c>
      <c r="L43" s="143" t="str">
        <f>IF(A43&lt;&gt;"","武汉威伟机械","------")</f>
        <v>武汉威伟机械</v>
      </c>
      <c r="M43" s="153" t="s">
        <v>34</v>
      </c>
      <c r="N43" s="154" t="s">
        <v>119</v>
      </c>
      <c r="O43" s="143" t="str">
        <f>IF(A43&lt;&gt;"","9.6米","--")</f>
        <v>9.6米</v>
      </c>
      <c r="P43" s="148">
        <v>15</v>
      </c>
      <c r="Q43" s="148">
        <v>0</v>
      </c>
      <c r="R43" s="148">
        <f t="shared" si="14"/>
        <v>15</v>
      </c>
      <c r="S43" s="143" t="str">
        <f t="shared" si="15"/>
        <v>分拣摆渡</v>
      </c>
    </row>
    <row r="44" spans="1:61" s="155" customFormat="1" ht="18.75">
      <c r="A44" s="144">
        <v>43199</v>
      </c>
      <c r="B44" s="145" t="s">
        <v>124</v>
      </c>
      <c r="C44" s="145">
        <v>1800</v>
      </c>
      <c r="D44" s="145">
        <v>1950</v>
      </c>
      <c r="E44" s="146" t="s">
        <v>112</v>
      </c>
      <c r="F44" s="146" t="s">
        <v>113</v>
      </c>
      <c r="G44" s="146" t="s">
        <v>103</v>
      </c>
      <c r="H44" s="146" t="s">
        <v>104</v>
      </c>
      <c r="I44" s="157" t="s">
        <v>317</v>
      </c>
      <c r="J44" s="156"/>
      <c r="K44" s="149" t="s">
        <v>193</v>
      </c>
      <c r="L44" s="143" t="str">
        <f>IF(A44&lt;&gt;"","武汉威伟机械","------")</f>
        <v>武汉威伟机械</v>
      </c>
      <c r="M44" s="153" t="s">
        <v>79</v>
      </c>
      <c r="N44" s="154" t="s">
        <v>130</v>
      </c>
      <c r="O44" s="143" t="str">
        <f>IF(A44&lt;&gt;"","9.6米","--")</f>
        <v>9.6米</v>
      </c>
      <c r="P44" s="148">
        <v>14</v>
      </c>
      <c r="Q44" s="148">
        <v>0</v>
      </c>
      <c r="R44" s="148">
        <f t="shared" si="14"/>
        <v>14</v>
      </c>
      <c r="S44" s="143" t="str">
        <f t="shared" si="15"/>
        <v>分拣摆渡</v>
      </c>
    </row>
    <row r="45" spans="1:61" s="140" customFormat="1" ht="18.75">
      <c r="A45" s="144">
        <v>43200</v>
      </c>
      <c r="B45" s="145" t="s">
        <v>66</v>
      </c>
      <c r="C45" s="145">
        <v>1650</v>
      </c>
      <c r="D45" s="145">
        <v>1834</v>
      </c>
      <c r="E45" s="146" t="s">
        <v>1</v>
      </c>
      <c r="F45" s="146" t="s">
        <v>67</v>
      </c>
      <c r="G45" s="146" t="s">
        <v>3</v>
      </c>
      <c r="H45" s="146" t="s">
        <v>196</v>
      </c>
      <c r="I45" s="157" t="s">
        <v>318</v>
      </c>
      <c r="J45" s="156"/>
      <c r="K45" s="149" t="s">
        <v>198</v>
      </c>
      <c r="L45" s="143" t="s">
        <v>7</v>
      </c>
      <c r="M45" s="153" t="s">
        <v>83</v>
      </c>
      <c r="N45" s="154" t="s">
        <v>26</v>
      </c>
      <c r="O45" s="143" t="s">
        <v>10</v>
      </c>
      <c r="P45" s="148">
        <v>14</v>
      </c>
      <c r="Q45" s="148">
        <v>0</v>
      </c>
      <c r="R45" s="148">
        <v>14</v>
      </c>
      <c r="S45" s="143" t="s">
        <v>57</v>
      </c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</row>
    <row r="46" spans="1:61" s="140" customFormat="1" ht="18.75">
      <c r="A46" s="144">
        <v>43200</v>
      </c>
      <c r="B46" s="145" t="s">
        <v>66</v>
      </c>
      <c r="C46" s="145">
        <v>1750</v>
      </c>
      <c r="D46" s="145">
        <v>1926</v>
      </c>
      <c r="E46" s="146" t="s">
        <v>1</v>
      </c>
      <c r="F46" s="146" t="s">
        <v>67</v>
      </c>
      <c r="G46" s="146" t="s">
        <v>3</v>
      </c>
      <c r="H46" s="146" t="s">
        <v>196</v>
      </c>
      <c r="I46" s="157" t="s">
        <v>319</v>
      </c>
      <c r="J46" s="156"/>
      <c r="K46" s="149" t="s">
        <v>200</v>
      </c>
      <c r="L46" s="143" t="s">
        <v>7</v>
      </c>
      <c r="M46" s="153" t="s">
        <v>201</v>
      </c>
      <c r="N46" s="154" t="s">
        <v>202</v>
      </c>
      <c r="O46" s="143" t="s">
        <v>10</v>
      </c>
      <c r="P46" s="148">
        <v>14</v>
      </c>
      <c r="Q46" s="148">
        <v>0</v>
      </c>
      <c r="R46" s="148">
        <v>14</v>
      </c>
      <c r="S46" s="143" t="s">
        <v>57</v>
      </c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</row>
    <row r="47" spans="1:61" s="140" customFormat="1" ht="18.75">
      <c r="A47" s="144">
        <v>43200</v>
      </c>
      <c r="B47" s="145" t="s">
        <v>0</v>
      </c>
      <c r="C47" s="145">
        <v>1929</v>
      </c>
      <c r="D47" s="145">
        <v>2108</v>
      </c>
      <c r="E47" s="146" t="s">
        <v>1</v>
      </c>
      <c r="F47" s="146" t="s">
        <v>67</v>
      </c>
      <c r="G47" s="146" t="s">
        <v>3</v>
      </c>
      <c r="H47" s="146" t="s">
        <v>196</v>
      </c>
      <c r="I47" s="157" t="s">
        <v>320</v>
      </c>
      <c r="J47" s="156"/>
      <c r="K47" s="149" t="s">
        <v>204</v>
      </c>
      <c r="L47" s="143" t="s">
        <v>7</v>
      </c>
      <c r="M47" s="153" t="s">
        <v>74</v>
      </c>
      <c r="N47" s="154" t="s">
        <v>75</v>
      </c>
      <c r="O47" s="143" t="s">
        <v>10</v>
      </c>
      <c r="P47" s="148">
        <v>11</v>
      </c>
      <c r="Q47" s="148">
        <v>0</v>
      </c>
      <c r="R47" s="148">
        <v>11</v>
      </c>
      <c r="S47" s="143" t="s">
        <v>57</v>
      </c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</row>
    <row r="48" spans="1:61" s="140" customFormat="1" ht="18.75">
      <c r="A48" s="144">
        <v>43200</v>
      </c>
      <c r="B48" s="145" t="s">
        <v>0</v>
      </c>
      <c r="C48" s="145">
        <v>1902</v>
      </c>
      <c r="D48" s="145">
        <v>2044</v>
      </c>
      <c r="E48" s="146" t="s">
        <v>1</v>
      </c>
      <c r="F48" s="146" t="s">
        <v>67</v>
      </c>
      <c r="G48" s="146" t="s">
        <v>3</v>
      </c>
      <c r="H48" s="146" t="s">
        <v>196</v>
      </c>
      <c r="I48" s="157" t="s">
        <v>321</v>
      </c>
      <c r="J48" s="156"/>
      <c r="K48" s="149" t="s">
        <v>206</v>
      </c>
      <c r="L48" s="143" t="s">
        <v>7</v>
      </c>
      <c r="M48" s="153" t="s">
        <v>180</v>
      </c>
      <c r="N48" s="154" t="s">
        <v>207</v>
      </c>
      <c r="O48" s="143" t="s">
        <v>10</v>
      </c>
      <c r="P48" s="148">
        <v>11</v>
      </c>
      <c r="Q48" s="148">
        <v>0</v>
      </c>
      <c r="R48" s="148">
        <v>11</v>
      </c>
      <c r="S48" s="143" t="s">
        <v>57</v>
      </c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</row>
    <row r="49" spans="1:61" s="140" customFormat="1" ht="18.75">
      <c r="A49" s="144">
        <v>43200</v>
      </c>
      <c r="B49" s="145" t="s">
        <v>208</v>
      </c>
      <c r="C49" s="145">
        <v>1920</v>
      </c>
      <c r="D49" s="145">
        <v>2106</v>
      </c>
      <c r="E49" s="146" t="s">
        <v>12</v>
      </c>
      <c r="F49" s="146" t="s">
        <v>209</v>
      </c>
      <c r="G49" s="146" t="s">
        <v>3</v>
      </c>
      <c r="H49" s="146" t="s">
        <v>196</v>
      </c>
      <c r="I49" s="157" t="s">
        <v>322</v>
      </c>
      <c r="J49" s="156"/>
      <c r="K49" s="149" t="s">
        <v>211</v>
      </c>
      <c r="L49" s="143" t="s">
        <v>7</v>
      </c>
      <c r="M49" s="153" t="s">
        <v>212</v>
      </c>
      <c r="N49" s="154" t="s">
        <v>213</v>
      </c>
      <c r="O49" s="143" t="s">
        <v>10</v>
      </c>
      <c r="P49" s="148">
        <v>8</v>
      </c>
      <c r="Q49" s="148">
        <v>0</v>
      </c>
      <c r="R49" s="148">
        <v>8</v>
      </c>
      <c r="S49" s="143" t="s">
        <v>57</v>
      </c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</row>
    <row r="50" spans="1:61" s="140" customFormat="1" ht="18.75">
      <c r="A50" s="144">
        <v>43201</v>
      </c>
      <c r="B50" s="145" t="s">
        <v>66</v>
      </c>
      <c r="C50" s="145">
        <v>1630</v>
      </c>
      <c r="D50" s="145">
        <v>1809</v>
      </c>
      <c r="E50" s="146" t="s">
        <v>1</v>
      </c>
      <c r="F50" s="146" t="s">
        <v>67</v>
      </c>
      <c r="G50" s="146" t="s">
        <v>3</v>
      </c>
      <c r="H50" s="146" t="s">
        <v>196</v>
      </c>
      <c r="I50" s="157" t="s">
        <v>227</v>
      </c>
      <c r="J50" s="156"/>
      <c r="K50" s="149" t="s">
        <v>216</v>
      </c>
      <c r="L50" s="143" t="s">
        <v>7</v>
      </c>
      <c r="M50" s="153" t="s">
        <v>169</v>
      </c>
      <c r="N50" s="154" t="s">
        <v>17</v>
      </c>
      <c r="O50" s="143" t="s">
        <v>10</v>
      </c>
      <c r="P50" s="148">
        <v>14</v>
      </c>
      <c r="Q50" s="148">
        <v>0</v>
      </c>
      <c r="R50" s="148">
        <v>14</v>
      </c>
      <c r="S50" s="143" t="s">
        <v>57</v>
      </c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</row>
    <row r="51" spans="1:61" s="140" customFormat="1" ht="18.75">
      <c r="A51" s="144">
        <v>43201</v>
      </c>
      <c r="B51" s="145" t="s">
        <v>66</v>
      </c>
      <c r="C51" s="145">
        <v>1459</v>
      </c>
      <c r="D51" s="145">
        <v>1658</v>
      </c>
      <c r="E51" s="146" t="s">
        <v>1</v>
      </c>
      <c r="F51" s="146" t="s">
        <v>67</v>
      </c>
      <c r="G51" s="146" t="s">
        <v>3</v>
      </c>
      <c r="H51" s="146" t="s">
        <v>196</v>
      </c>
      <c r="I51" s="157" t="s">
        <v>228</v>
      </c>
      <c r="J51" s="156"/>
      <c r="K51" s="149" t="s">
        <v>218</v>
      </c>
      <c r="L51" s="143" t="s">
        <v>7</v>
      </c>
      <c r="M51" s="153" t="s">
        <v>74</v>
      </c>
      <c r="N51" s="154" t="s">
        <v>75</v>
      </c>
      <c r="O51" s="143" t="s">
        <v>10</v>
      </c>
      <c r="P51" s="148">
        <v>14</v>
      </c>
      <c r="Q51" s="148">
        <v>0</v>
      </c>
      <c r="R51" s="148">
        <v>14</v>
      </c>
      <c r="S51" s="143" t="s">
        <v>57</v>
      </c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</row>
    <row r="52" spans="1:61" s="140" customFormat="1" ht="18.75">
      <c r="A52" s="144">
        <v>43201</v>
      </c>
      <c r="B52" s="145" t="s">
        <v>66</v>
      </c>
      <c r="C52" s="145">
        <v>1810</v>
      </c>
      <c r="D52" s="145">
        <v>1943</v>
      </c>
      <c r="E52" s="146" t="s">
        <v>1</v>
      </c>
      <c r="F52" s="146" t="s">
        <v>67</v>
      </c>
      <c r="G52" s="146" t="s">
        <v>3</v>
      </c>
      <c r="H52" s="146" t="s">
        <v>196</v>
      </c>
      <c r="I52" s="157" t="s">
        <v>229</v>
      </c>
      <c r="J52" s="156"/>
      <c r="K52" s="149" t="s">
        <v>220</v>
      </c>
      <c r="L52" s="143" t="s">
        <v>7</v>
      </c>
      <c r="M52" s="153" t="s">
        <v>86</v>
      </c>
      <c r="N52" s="154" t="s">
        <v>9</v>
      </c>
      <c r="O52" s="143" t="s">
        <v>10</v>
      </c>
      <c r="P52" s="148">
        <v>14</v>
      </c>
      <c r="Q52" s="148">
        <v>0</v>
      </c>
      <c r="R52" s="148">
        <v>14</v>
      </c>
      <c r="S52" s="143" t="s">
        <v>57</v>
      </c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</row>
    <row r="53" spans="1:61" s="140" customFormat="1" ht="18.75">
      <c r="A53" s="144">
        <v>43201</v>
      </c>
      <c r="B53" s="145" t="s">
        <v>0</v>
      </c>
      <c r="C53" s="145">
        <v>1920</v>
      </c>
      <c r="D53" s="145">
        <v>2102</v>
      </c>
      <c r="E53" s="146" t="s">
        <v>1</v>
      </c>
      <c r="F53" s="146" t="s">
        <v>67</v>
      </c>
      <c r="G53" s="146" t="s">
        <v>3</v>
      </c>
      <c r="H53" s="146" t="s">
        <v>196</v>
      </c>
      <c r="I53" s="157" t="s">
        <v>230</v>
      </c>
      <c r="J53" s="156"/>
      <c r="K53" s="149" t="s">
        <v>222</v>
      </c>
      <c r="L53" s="143" t="s">
        <v>7</v>
      </c>
      <c r="M53" s="153" t="s">
        <v>64</v>
      </c>
      <c r="N53" s="154" t="s">
        <v>65</v>
      </c>
      <c r="O53" s="143" t="s">
        <v>10</v>
      </c>
      <c r="P53" s="148">
        <v>14</v>
      </c>
      <c r="Q53" s="148">
        <v>0</v>
      </c>
      <c r="R53" s="148">
        <v>14</v>
      </c>
      <c r="S53" s="143" t="s">
        <v>57</v>
      </c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</row>
    <row r="54" spans="1:61" s="140" customFormat="1" ht="18.75">
      <c r="A54" s="144">
        <v>43201</v>
      </c>
      <c r="B54" s="145" t="s">
        <v>18</v>
      </c>
      <c r="C54" s="145">
        <v>1929</v>
      </c>
      <c r="D54" s="145">
        <v>2112</v>
      </c>
      <c r="E54" s="146" t="s">
        <v>12</v>
      </c>
      <c r="F54" s="146" t="s">
        <v>209</v>
      </c>
      <c r="G54" s="146" t="s">
        <v>3</v>
      </c>
      <c r="H54" s="146" t="s">
        <v>196</v>
      </c>
      <c r="I54" s="157" t="s">
        <v>231</v>
      </c>
      <c r="J54" s="160" t="s">
        <v>224</v>
      </c>
      <c r="K54" s="149" t="s">
        <v>225</v>
      </c>
      <c r="L54" s="143" t="s">
        <v>7</v>
      </c>
      <c r="M54" s="153" t="s">
        <v>201</v>
      </c>
      <c r="N54" s="154" t="s">
        <v>202</v>
      </c>
      <c r="O54" s="143" t="s">
        <v>10</v>
      </c>
      <c r="P54" s="148">
        <v>9</v>
      </c>
      <c r="Q54" s="148">
        <v>0</v>
      </c>
      <c r="R54" s="148">
        <v>9</v>
      </c>
      <c r="S54" s="143" t="s">
        <v>57</v>
      </c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</row>
    <row r="55" spans="1:61" s="155" customFormat="1" ht="18.75">
      <c r="A55" s="144">
        <v>43202</v>
      </c>
      <c r="B55" s="145" t="s">
        <v>111</v>
      </c>
      <c r="C55" s="145">
        <v>1845</v>
      </c>
      <c r="D55" s="145">
        <v>2019</v>
      </c>
      <c r="E55" s="146" t="s">
        <v>112</v>
      </c>
      <c r="F55" s="146" t="s">
        <v>113</v>
      </c>
      <c r="G55" s="146" t="s">
        <v>103</v>
      </c>
      <c r="H55" s="146" t="s">
        <v>104</v>
      </c>
      <c r="I55" s="159" t="s">
        <v>243</v>
      </c>
      <c r="J55" s="145"/>
      <c r="K55" s="149" t="s">
        <v>234</v>
      </c>
      <c r="L55" s="143" t="str">
        <f>IF(A55&lt;&gt;"","武汉威伟机械","------")</f>
        <v>武汉威伟机械</v>
      </c>
      <c r="M55" s="153" t="s">
        <v>83</v>
      </c>
      <c r="N55" s="154" t="s">
        <v>161</v>
      </c>
      <c r="O55" s="143" t="str">
        <f>IF(A55&lt;&gt;"","9.6米","--")</f>
        <v>9.6米</v>
      </c>
      <c r="P55" s="148">
        <v>14</v>
      </c>
      <c r="Q55" s="148">
        <v>0</v>
      </c>
      <c r="R55" s="148">
        <f t="shared" ref="R55:R58" si="16">SUM(P55:Q55)</f>
        <v>14</v>
      </c>
      <c r="S55" s="143" t="str">
        <f t="shared" ref="S55:S58" si="17">IF(A55&lt;&gt;"","分拣摆渡","----")</f>
        <v>分拣摆渡</v>
      </c>
    </row>
    <row r="56" spans="1:61" s="155" customFormat="1" ht="18.75">
      <c r="A56" s="144">
        <v>43202</v>
      </c>
      <c r="B56" s="145" t="s">
        <v>111</v>
      </c>
      <c r="C56" s="145">
        <v>1924</v>
      </c>
      <c r="D56" s="145">
        <v>2108</v>
      </c>
      <c r="E56" s="146" t="s">
        <v>112</v>
      </c>
      <c r="F56" s="146" t="s">
        <v>113</v>
      </c>
      <c r="G56" s="146" t="s">
        <v>103</v>
      </c>
      <c r="H56" s="146" t="s">
        <v>104</v>
      </c>
      <c r="I56" s="159" t="s">
        <v>244</v>
      </c>
      <c r="J56" s="145"/>
      <c r="K56" s="149" t="s">
        <v>236</v>
      </c>
      <c r="L56" s="143" t="str">
        <f>IF(A56&lt;&gt;"","武汉威伟机械","------")</f>
        <v>武汉威伟机械</v>
      </c>
      <c r="M56" s="153" t="s">
        <v>201</v>
      </c>
      <c r="N56" s="154" t="s">
        <v>237</v>
      </c>
      <c r="O56" s="143" t="str">
        <f>IF(A56&lt;&gt;"","9.6米","--")</f>
        <v>9.6米</v>
      </c>
      <c r="P56" s="148">
        <v>14</v>
      </c>
      <c r="Q56" s="148">
        <v>0</v>
      </c>
      <c r="R56" s="148">
        <f t="shared" si="16"/>
        <v>14</v>
      </c>
      <c r="S56" s="143" t="str">
        <f t="shared" si="17"/>
        <v>分拣摆渡</v>
      </c>
    </row>
    <row r="57" spans="1:61" s="155" customFormat="1" ht="18.75">
      <c r="A57" s="144">
        <v>43202</v>
      </c>
      <c r="B57" s="145" t="s">
        <v>100</v>
      </c>
      <c r="C57" s="145">
        <v>1929</v>
      </c>
      <c r="D57" s="145">
        <v>2115</v>
      </c>
      <c r="E57" s="146" t="s">
        <v>112</v>
      </c>
      <c r="F57" s="146" t="s">
        <v>113</v>
      </c>
      <c r="G57" s="146" t="s">
        <v>103</v>
      </c>
      <c r="H57" s="146" t="s">
        <v>104</v>
      </c>
      <c r="I57" s="159" t="s">
        <v>245</v>
      </c>
      <c r="J57" s="145"/>
      <c r="K57" s="149" t="s">
        <v>239</v>
      </c>
      <c r="L57" s="143" t="str">
        <f>IF(A57&lt;&gt;"","武汉威伟机械","------")</f>
        <v>武汉威伟机械</v>
      </c>
      <c r="M57" s="153" t="s">
        <v>212</v>
      </c>
      <c r="N57" s="154" t="s">
        <v>240</v>
      </c>
      <c r="O57" s="143" t="str">
        <f>IF(A57&lt;&gt;"","9.6米","--")</f>
        <v>9.6米</v>
      </c>
      <c r="P57" s="148">
        <v>9</v>
      </c>
      <c r="Q57" s="148">
        <v>0</v>
      </c>
      <c r="R57" s="148">
        <f t="shared" si="16"/>
        <v>9</v>
      </c>
      <c r="S57" s="143" t="str">
        <f t="shared" si="17"/>
        <v>分拣摆渡</v>
      </c>
    </row>
    <row r="58" spans="1:61" s="155" customFormat="1" ht="18.75">
      <c r="A58" s="144">
        <v>43202</v>
      </c>
      <c r="B58" s="145" t="s">
        <v>173</v>
      </c>
      <c r="C58" s="145">
        <v>1740</v>
      </c>
      <c r="D58" s="145">
        <v>1920</v>
      </c>
      <c r="E58" s="146" t="s">
        <v>112</v>
      </c>
      <c r="F58" s="146" t="s">
        <v>113</v>
      </c>
      <c r="G58" s="146" t="s">
        <v>103</v>
      </c>
      <c r="H58" s="146" t="s">
        <v>104</v>
      </c>
      <c r="I58" s="159" t="s">
        <v>246</v>
      </c>
      <c r="J58" s="145"/>
      <c r="K58" s="149" t="s">
        <v>242</v>
      </c>
      <c r="L58" s="143" t="str">
        <f>IF(A58&lt;&gt;"","武汉威伟机械","------")</f>
        <v>武汉威伟机械</v>
      </c>
      <c r="M58" s="153" t="s">
        <v>170</v>
      </c>
      <c r="N58" s="154" t="s">
        <v>107</v>
      </c>
      <c r="O58" s="143" t="str">
        <f>IF(A58&lt;&gt;"","9.6米","--")</f>
        <v>9.6米</v>
      </c>
      <c r="P58" s="148">
        <v>14</v>
      </c>
      <c r="Q58" s="148">
        <v>0</v>
      </c>
      <c r="R58" s="148">
        <f t="shared" si="16"/>
        <v>14</v>
      </c>
      <c r="S58" s="143" t="str">
        <f t="shared" si="17"/>
        <v>分拣摆渡</v>
      </c>
    </row>
    <row r="59" spans="1:61" s="140" customFormat="1" ht="18.75">
      <c r="A59" s="144">
        <v>43203</v>
      </c>
      <c r="B59" s="145" t="s">
        <v>247</v>
      </c>
      <c r="C59" s="145">
        <v>1720</v>
      </c>
      <c r="D59" s="145">
        <v>1920</v>
      </c>
      <c r="E59" s="146" t="s">
        <v>1</v>
      </c>
      <c r="F59" s="146" t="s">
        <v>67</v>
      </c>
      <c r="G59" s="146" t="s">
        <v>3</v>
      </c>
      <c r="H59" s="146" t="s">
        <v>196</v>
      </c>
      <c r="I59" s="157" t="s">
        <v>258</v>
      </c>
      <c r="J59" s="157"/>
      <c r="K59" s="149" t="s">
        <v>249</v>
      </c>
      <c r="L59" s="143" t="s">
        <v>7</v>
      </c>
      <c r="M59" s="153" t="s">
        <v>74</v>
      </c>
      <c r="N59" s="154" t="s">
        <v>75</v>
      </c>
      <c r="O59" s="143" t="s">
        <v>10</v>
      </c>
      <c r="P59" s="148">
        <v>14</v>
      </c>
      <c r="Q59" s="148">
        <v>0</v>
      </c>
      <c r="R59" s="148">
        <v>14</v>
      </c>
      <c r="S59" s="143" t="s">
        <v>57</v>
      </c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</row>
    <row r="60" spans="1:61" s="140" customFormat="1" ht="18.75">
      <c r="A60" s="144">
        <v>43203</v>
      </c>
      <c r="B60" s="145" t="s">
        <v>208</v>
      </c>
      <c r="C60" s="145">
        <v>1929</v>
      </c>
      <c r="D60" s="145">
        <v>2115</v>
      </c>
      <c r="E60" s="146" t="s">
        <v>12</v>
      </c>
      <c r="F60" s="146" t="s">
        <v>209</v>
      </c>
      <c r="G60" s="146" t="s">
        <v>3</v>
      </c>
      <c r="H60" s="146" t="s">
        <v>196</v>
      </c>
      <c r="I60" s="157" t="s">
        <v>259</v>
      </c>
      <c r="J60" s="157"/>
      <c r="K60" s="149" t="s">
        <v>251</v>
      </c>
      <c r="L60" s="143" t="s">
        <v>7</v>
      </c>
      <c r="M60" s="153" t="s">
        <v>83</v>
      </c>
      <c r="N60" s="154" t="s">
        <v>26</v>
      </c>
      <c r="O60" s="143" t="s">
        <v>10</v>
      </c>
      <c r="P60" s="148">
        <v>12</v>
      </c>
      <c r="Q60" s="148">
        <v>0</v>
      </c>
      <c r="R60" s="148">
        <v>12</v>
      </c>
      <c r="S60" s="143" t="s">
        <v>57</v>
      </c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</row>
    <row r="61" spans="1:61" s="140" customFormat="1" ht="18.75">
      <c r="A61" s="144">
        <v>43203</v>
      </c>
      <c r="B61" s="145" t="s">
        <v>0</v>
      </c>
      <c r="C61" s="145">
        <v>1920</v>
      </c>
      <c r="D61" s="145">
        <v>2059</v>
      </c>
      <c r="E61" s="146" t="s">
        <v>1</v>
      </c>
      <c r="F61" s="146" t="s">
        <v>67</v>
      </c>
      <c r="G61" s="146" t="s">
        <v>3</v>
      </c>
      <c r="H61" s="146" t="s">
        <v>196</v>
      </c>
      <c r="I61" s="157" t="s">
        <v>260</v>
      </c>
      <c r="J61" s="157"/>
      <c r="K61" s="149" t="s">
        <v>253</v>
      </c>
      <c r="L61" s="143" t="s">
        <v>7</v>
      </c>
      <c r="M61" s="153" t="s">
        <v>201</v>
      </c>
      <c r="N61" s="154" t="s">
        <v>202</v>
      </c>
      <c r="O61" s="143" t="s">
        <v>10</v>
      </c>
      <c r="P61" s="148">
        <v>14</v>
      </c>
      <c r="Q61" s="148">
        <v>0</v>
      </c>
      <c r="R61" s="148">
        <v>14</v>
      </c>
      <c r="S61" s="143" t="s">
        <v>57</v>
      </c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</row>
    <row r="62" spans="1:61" s="140" customFormat="1" ht="18.75">
      <c r="A62" s="144">
        <v>43203</v>
      </c>
      <c r="B62" s="145" t="s">
        <v>66</v>
      </c>
      <c r="C62" s="145">
        <v>1815</v>
      </c>
      <c r="D62" s="145">
        <v>1940</v>
      </c>
      <c r="E62" s="146" t="s">
        <v>1</v>
      </c>
      <c r="F62" s="146" t="s">
        <v>67</v>
      </c>
      <c r="G62" s="146" t="s">
        <v>3</v>
      </c>
      <c r="H62" s="146" t="s">
        <v>196</v>
      </c>
      <c r="I62" s="157" t="s">
        <v>261</v>
      </c>
      <c r="J62" s="157"/>
      <c r="K62" s="149" t="s">
        <v>255</v>
      </c>
      <c r="L62" s="143" t="s">
        <v>7</v>
      </c>
      <c r="M62" s="153" t="s">
        <v>256</v>
      </c>
      <c r="N62" s="154" t="s">
        <v>257</v>
      </c>
      <c r="O62" s="143" t="s">
        <v>10</v>
      </c>
      <c r="P62" s="148">
        <v>14</v>
      </c>
      <c r="Q62" s="148">
        <v>0</v>
      </c>
      <c r="R62" s="148">
        <v>14</v>
      </c>
      <c r="S62" s="143" t="s">
        <v>57</v>
      </c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</row>
    <row r="63" spans="1:61" s="140" customFormat="1" ht="18.75">
      <c r="A63" s="144">
        <v>43204</v>
      </c>
      <c r="B63" s="145" t="s">
        <v>66</v>
      </c>
      <c r="C63" s="145">
        <v>1730</v>
      </c>
      <c r="D63" s="145">
        <v>1923</v>
      </c>
      <c r="E63" s="146" t="s">
        <v>1</v>
      </c>
      <c r="F63" s="146" t="s">
        <v>67</v>
      </c>
      <c r="G63" s="146" t="s">
        <v>3</v>
      </c>
      <c r="H63" s="146" t="s">
        <v>196</v>
      </c>
      <c r="I63" s="157" t="s">
        <v>267</v>
      </c>
      <c r="J63" s="157"/>
      <c r="K63" s="149" t="s">
        <v>262</v>
      </c>
      <c r="L63" s="143" t="s">
        <v>7</v>
      </c>
      <c r="M63" s="153" t="s">
        <v>86</v>
      </c>
      <c r="N63" s="154" t="s">
        <v>9</v>
      </c>
      <c r="O63" s="143" t="s">
        <v>10</v>
      </c>
      <c r="P63" s="148" t="s">
        <v>263</v>
      </c>
      <c r="Q63" s="148">
        <v>0</v>
      </c>
      <c r="R63" s="148" t="s">
        <v>263</v>
      </c>
      <c r="S63" s="143" t="s">
        <v>57</v>
      </c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</row>
    <row r="64" spans="1:61" s="140" customFormat="1" ht="18.75">
      <c r="A64" s="144">
        <v>43204</v>
      </c>
      <c r="B64" s="145" t="s">
        <v>0</v>
      </c>
      <c r="C64" s="145">
        <v>1825</v>
      </c>
      <c r="D64" s="145">
        <v>2014</v>
      </c>
      <c r="E64" s="146" t="s">
        <v>1</v>
      </c>
      <c r="F64" s="146" t="s">
        <v>67</v>
      </c>
      <c r="G64" s="146" t="s">
        <v>3</v>
      </c>
      <c r="H64" s="146" t="s">
        <v>196</v>
      </c>
      <c r="I64" s="157" t="s">
        <v>268</v>
      </c>
      <c r="J64" s="157"/>
      <c r="K64" s="149" t="s">
        <v>264</v>
      </c>
      <c r="L64" s="143" t="s">
        <v>7</v>
      </c>
      <c r="M64" s="153" t="s">
        <v>74</v>
      </c>
      <c r="N64" s="154" t="s">
        <v>75</v>
      </c>
      <c r="O64" s="143" t="s">
        <v>10</v>
      </c>
      <c r="P64" s="148">
        <v>14</v>
      </c>
      <c r="Q64" s="148">
        <v>0</v>
      </c>
      <c r="R64" s="148">
        <v>14</v>
      </c>
      <c r="S64" s="143" t="s">
        <v>57</v>
      </c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</row>
    <row r="65" spans="1:61" s="140" customFormat="1" ht="18.75">
      <c r="A65" s="144">
        <v>43204</v>
      </c>
      <c r="B65" s="145" t="s">
        <v>0</v>
      </c>
      <c r="C65" s="145">
        <v>1920</v>
      </c>
      <c r="D65" s="145">
        <v>2100</v>
      </c>
      <c r="E65" s="146" t="s">
        <v>1</v>
      </c>
      <c r="F65" s="146" t="s">
        <v>67</v>
      </c>
      <c r="G65" s="146" t="s">
        <v>3</v>
      </c>
      <c r="H65" s="146" t="s">
        <v>196</v>
      </c>
      <c r="I65" s="157" t="s">
        <v>269</v>
      </c>
      <c r="J65" s="157"/>
      <c r="K65" s="149" t="s">
        <v>265</v>
      </c>
      <c r="L65" s="143" t="s">
        <v>7</v>
      </c>
      <c r="M65" s="153" t="s">
        <v>212</v>
      </c>
      <c r="N65" s="154" t="s">
        <v>213</v>
      </c>
      <c r="O65" s="143" t="s">
        <v>10</v>
      </c>
      <c r="P65" s="148">
        <v>14</v>
      </c>
      <c r="Q65" s="148">
        <v>0</v>
      </c>
      <c r="R65" s="148">
        <v>14</v>
      </c>
      <c r="S65" s="143" t="s">
        <v>57</v>
      </c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</row>
    <row r="66" spans="1:61" s="140" customFormat="1" ht="18.75">
      <c r="A66" s="144">
        <v>43204</v>
      </c>
      <c r="B66" s="145" t="s">
        <v>208</v>
      </c>
      <c r="C66" s="145">
        <v>1929</v>
      </c>
      <c r="D66" s="145">
        <v>2113</v>
      </c>
      <c r="E66" s="146" t="s">
        <v>12</v>
      </c>
      <c r="F66" s="146" t="s">
        <v>209</v>
      </c>
      <c r="G66" s="146" t="s">
        <v>3</v>
      </c>
      <c r="H66" s="146" t="s">
        <v>196</v>
      </c>
      <c r="I66" s="157" t="s">
        <v>270</v>
      </c>
      <c r="J66" s="157"/>
      <c r="K66" s="149" t="s">
        <v>266</v>
      </c>
      <c r="L66" s="143" t="s">
        <v>7</v>
      </c>
      <c r="M66" s="153" t="s">
        <v>83</v>
      </c>
      <c r="N66" s="154" t="s">
        <v>26</v>
      </c>
      <c r="O66" s="143" t="s">
        <v>10</v>
      </c>
      <c r="P66" s="148">
        <v>9</v>
      </c>
      <c r="Q66" s="148">
        <v>0</v>
      </c>
      <c r="R66" s="148">
        <v>9</v>
      </c>
      <c r="S66" s="143" t="s">
        <v>57</v>
      </c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</row>
    <row r="67" spans="1:61" s="140" customFormat="1" ht="18.75">
      <c r="A67" s="144">
        <v>43205</v>
      </c>
      <c r="B67" s="145" t="s">
        <v>0</v>
      </c>
      <c r="C67" s="145">
        <v>1920</v>
      </c>
      <c r="D67" s="145">
        <v>2117</v>
      </c>
      <c r="E67" s="146" t="s">
        <v>1</v>
      </c>
      <c r="F67" s="146" t="s">
        <v>67</v>
      </c>
      <c r="G67" s="146" t="s">
        <v>3</v>
      </c>
      <c r="H67" s="146" t="s">
        <v>196</v>
      </c>
      <c r="I67" s="157" t="s">
        <v>278</v>
      </c>
      <c r="J67" s="157"/>
      <c r="K67" s="149" t="s">
        <v>271</v>
      </c>
      <c r="L67" s="143" t="s">
        <v>7</v>
      </c>
      <c r="M67" s="153" t="s">
        <v>70</v>
      </c>
      <c r="N67" s="154" t="s">
        <v>71</v>
      </c>
      <c r="O67" s="143" t="s">
        <v>10</v>
      </c>
      <c r="P67" s="148">
        <v>14</v>
      </c>
      <c r="Q67" s="148">
        <v>0</v>
      </c>
      <c r="R67" s="148">
        <v>14</v>
      </c>
      <c r="S67" s="143" t="s">
        <v>57</v>
      </c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</row>
    <row r="68" spans="1:61" s="140" customFormat="1" ht="18.75">
      <c r="A68" s="144">
        <v>43205</v>
      </c>
      <c r="B68" s="145" t="s">
        <v>208</v>
      </c>
      <c r="C68" s="145">
        <v>1930</v>
      </c>
      <c r="D68" s="145">
        <v>2057</v>
      </c>
      <c r="E68" s="146" t="s">
        <v>1</v>
      </c>
      <c r="F68" s="146" t="s">
        <v>67</v>
      </c>
      <c r="G68" s="146" t="s">
        <v>3</v>
      </c>
      <c r="H68" s="146" t="s">
        <v>196</v>
      </c>
      <c r="I68" s="157" t="s">
        <v>279</v>
      </c>
      <c r="J68" s="157"/>
      <c r="K68" s="149" t="s">
        <v>272</v>
      </c>
      <c r="L68" s="143" t="s">
        <v>7</v>
      </c>
      <c r="M68" s="153" t="s">
        <v>95</v>
      </c>
      <c r="N68" s="154" t="s">
        <v>30</v>
      </c>
      <c r="O68" s="143" t="s">
        <v>10</v>
      </c>
      <c r="P68" s="148">
        <v>6</v>
      </c>
      <c r="Q68" s="148">
        <v>0</v>
      </c>
      <c r="R68" s="148">
        <v>6</v>
      </c>
      <c r="S68" s="143" t="s">
        <v>57</v>
      </c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</row>
    <row r="69" spans="1:61" s="140" customFormat="1" ht="18.75">
      <c r="A69" s="144">
        <v>43205</v>
      </c>
      <c r="B69" s="145" t="s">
        <v>66</v>
      </c>
      <c r="C69" s="145">
        <v>1745</v>
      </c>
      <c r="D69" s="145">
        <v>1950</v>
      </c>
      <c r="E69" s="146" t="s">
        <v>1</v>
      </c>
      <c r="F69" s="146" t="s">
        <v>67</v>
      </c>
      <c r="G69" s="146" t="s">
        <v>3</v>
      </c>
      <c r="H69" s="146" t="s">
        <v>196</v>
      </c>
      <c r="I69" s="157" t="s">
        <v>280</v>
      </c>
      <c r="J69" s="157"/>
      <c r="K69" s="149" t="s">
        <v>273</v>
      </c>
      <c r="L69" s="143" t="s">
        <v>7</v>
      </c>
      <c r="M69" s="153" t="s">
        <v>64</v>
      </c>
      <c r="N69" s="154" t="s">
        <v>65</v>
      </c>
      <c r="O69" s="143" t="s">
        <v>10</v>
      </c>
      <c r="P69" s="148" t="s">
        <v>274</v>
      </c>
      <c r="Q69" s="148">
        <v>0</v>
      </c>
      <c r="R69" s="148" t="s">
        <v>274</v>
      </c>
      <c r="S69" s="143" t="s">
        <v>57</v>
      </c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</row>
    <row r="70" spans="1:61" s="140" customFormat="1" ht="18.75">
      <c r="A70" s="144">
        <v>43205</v>
      </c>
      <c r="B70" s="145" t="s">
        <v>0</v>
      </c>
      <c r="C70" s="145">
        <v>1820</v>
      </c>
      <c r="D70" s="145">
        <v>1952</v>
      </c>
      <c r="E70" s="146" t="s">
        <v>1</v>
      </c>
      <c r="F70" s="146" t="s">
        <v>67</v>
      </c>
      <c r="G70" s="146" t="s">
        <v>3</v>
      </c>
      <c r="H70" s="146" t="s">
        <v>196</v>
      </c>
      <c r="I70" s="157" t="s">
        <v>281</v>
      </c>
      <c r="J70" s="157"/>
      <c r="K70" s="149" t="s">
        <v>275</v>
      </c>
      <c r="L70" s="143" t="s">
        <v>7</v>
      </c>
      <c r="M70" s="153" t="s">
        <v>79</v>
      </c>
      <c r="N70" s="154" t="s">
        <v>80</v>
      </c>
      <c r="O70" s="143" t="s">
        <v>10</v>
      </c>
      <c r="P70" s="148">
        <v>14</v>
      </c>
      <c r="Q70" s="148">
        <v>0</v>
      </c>
      <c r="R70" s="148">
        <v>14</v>
      </c>
      <c r="S70" s="143" t="s">
        <v>57</v>
      </c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</row>
    <row r="71" spans="1:61" s="140" customFormat="1" ht="18.75">
      <c r="A71" s="144">
        <v>43205</v>
      </c>
      <c r="B71" s="145" t="s">
        <v>66</v>
      </c>
      <c r="C71" s="145">
        <v>1459</v>
      </c>
      <c r="D71" s="145">
        <v>1703</v>
      </c>
      <c r="E71" s="146" t="s">
        <v>1</v>
      </c>
      <c r="F71" s="146" t="s">
        <v>67</v>
      </c>
      <c r="G71" s="146" t="s">
        <v>3</v>
      </c>
      <c r="H71" s="146" t="s">
        <v>196</v>
      </c>
      <c r="I71" s="157" t="s">
        <v>282</v>
      </c>
      <c r="J71" s="157"/>
      <c r="K71" s="149" t="s">
        <v>276</v>
      </c>
      <c r="L71" s="143" t="s">
        <v>7</v>
      </c>
      <c r="M71" s="153" t="s">
        <v>201</v>
      </c>
      <c r="N71" s="154" t="s">
        <v>202</v>
      </c>
      <c r="O71" s="143" t="s">
        <v>10</v>
      </c>
      <c r="P71" s="148" t="s">
        <v>277</v>
      </c>
      <c r="Q71" s="148">
        <v>0</v>
      </c>
      <c r="R71" s="148" t="s">
        <v>277</v>
      </c>
      <c r="S71" s="143" t="s">
        <v>57</v>
      </c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</row>
  </sheetData>
  <phoneticPr fontId="3" type="noConversion"/>
  <conditionalFormatting sqref="I22:J22">
    <cfRule type="duplicateValues" dxfId="22" priority="25"/>
  </conditionalFormatting>
  <conditionalFormatting sqref="K22">
    <cfRule type="duplicateValues" dxfId="21" priority="24"/>
  </conditionalFormatting>
  <conditionalFormatting sqref="I19:J21">
    <cfRule type="duplicateValues" dxfId="20" priority="27"/>
  </conditionalFormatting>
  <conditionalFormatting sqref="K19:K21">
    <cfRule type="duplicateValues" dxfId="19" priority="28"/>
  </conditionalFormatting>
  <conditionalFormatting sqref="I19:J22">
    <cfRule type="duplicateValues" dxfId="18" priority="29"/>
  </conditionalFormatting>
  <conditionalFormatting sqref="I23:J26">
    <cfRule type="duplicateValues" dxfId="17" priority="21"/>
  </conditionalFormatting>
  <conditionalFormatting sqref="K23:K26">
    <cfRule type="duplicateValues" dxfId="16" priority="20"/>
  </conditionalFormatting>
  <conditionalFormatting sqref="K27:K30">
    <cfRule type="duplicateValues" dxfId="15" priority="19"/>
  </conditionalFormatting>
  <conditionalFormatting sqref="I22:K22">
    <cfRule type="duplicateValues" dxfId="14" priority="30"/>
  </conditionalFormatting>
  <conditionalFormatting sqref="I23:K26">
    <cfRule type="duplicateValues" dxfId="13" priority="32"/>
  </conditionalFormatting>
  <conditionalFormatting sqref="I27:J30">
    <cfRule type="duplicateValues" dxfId="12" priority="35"/>
  </conditionalFormatting>
  <conditionalFormatting sqref="I27:K30">
    <cfRule type="duplicateValues" dxfId="11" priority="36"/>
  </conditionalFormatting>
  <conditionalFormatting sqref="K31:K35">
    <cfRule type="duplicateValues" dxfId="10" priority="16"/>
  </conditionalFormatting>
  <conditionalFormatting sqref="I31:J35">
    <cfRule type="duplicateValues" dxfId="9" priority="51"/>
  </conditionalFormatting>
  <conditionalFormatting sqref="I31:K35">
    <cfRule type="duplicateValues" dxfId="8" priority="64"/>
  </conditionalFormatting>
  <conditionalFormatting sqref="K36:K40">
    <cfRule type="duplicateValues" dxfId="7" priority="13"/>
  </conditionalFormatting>
  <conditionalFormatting sqref="K41:K44">
    <cfRule type="duplicateValues" dxfId="6" priority="10"/>
  </conditionalFormatting>
  <conditionalFormatting sqref="I41:J44">
    <cfRule type="duplicateValues" dxfId="5" priority="8"/>
  </conditionalFormatting>
  <conditionalFormatting sqref="K55:K58">
    <cfRule type="duplicateValues" dxfId="4" priority="6"/>
  </conditionalFormatting>
  <conditionalFormatting sqref="I55:J58">
    <cfRule type="duplicateValues" dxfId="3" priority="5"/>
  </conditionalFormatting>
  <conditionalFormatting sqref="I36:J40">
    <cfRule type="duplicateValues" dxfId="2" priority="81"/>
  </conditionalFormatting>
  <conditionalFormatting sqref="I41:K44">
    <cfRule type="duplicateValues" dxfId="1" priority="97"/>
  </conditionalFormatting>
  <conditionalFormatting sqref="I36:K40">
    <cfRule type="duplicateValues" dxfId="0" priority="10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"/>
  <sheetViews>
    <sheetView workbookViewId="0">
      <selection activeCell="A2" sqref="A2:XFD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2.12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ht="15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5" t="s">
        <v>45</v>
      </c>
      <c r="K1" s="24" t="s">
        <v>46</v>
      </c>
      <c r="L1" s="26" t="s">
        <v>47</v>
      </c>
      <c r="M1" s="25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7" t="s">
        <v>53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ht="18.75">
      <c r="A2" s="29">
        <v>43192</v>
      </c>
      <c r="B2" s="30" t="s">
        <v>11</v>
      </c>
      <c r="C2" s="36">
        <v>1210</v>
      </c>
      <c r="D2" s="36">
        <v>1343</v>
      </c>
      <c r="E2" s="31" t="s">
        <v>12</v>
      </c>
      <c r="F2" s="31" t="s">
        <v>13</v>
      </c>
      <c r="G2" s="31" t="s">
        <v>3</v>
      </c>
      <c r="H2" s="31" t="s">
        <v>4</v>
      </c>
      <c r="I2" s="32" t="s">
        <v>54</v>
      </c>
      <c r="J2" s="35" t="s">
        <v>55</v>
      </c>
      <c r="K2" s="28" t="s">
        <v>7</v>
      </c>
      <c r="L2" s="37" t="s">
        <v>56</v>
      </c>
      <c r="M2" s="38" t="s">
        <v>22</v>
      </c>
      <c r="N2" s="28" t="s">
        <v>10</v>
      </c>
      <c r="O2" s="33">
        <v>14</v>
      </c>
      <c r="P2" s="33">
        <v>0</v>
      </c>
      <c r="Q2" s="33">
        <v>14</v>
      </c>
      <c r="R2" s="28" t="s">
        <v>57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ht="18.75">
      <c r="A3" s="29">
        <v>43192</v>
      </c>
      <c r="B3" s="30" t="s">
        <v>11</v>
      </c>
      <c r="C3" s="36">
        <v>1618</v>
      </c>
      <c r="D3" s="36">
        <v>1755</v>
      </c>
      <c r="E3" s="31" t="s">
        <v>12</v>
      </c>
      <c r="F3" s="31" t="s">
        <v>13</v>
      </c>
      <c r="G3" s="31" t="s">
        <v>3</v>
      </c>
      <c r="H3" s="31" t="s">
        <v>4</v>
      </c>
      <c r="I3" s="32" t="s">
        <v>58</v>
      </c>
      <c r="J3" s="35" t="s">
        <v>59</v>
      </c>
      <c r="K3" s="28" t="s">
        <v>7</v>
      </c>
      <c r="L3" s="37" t="s">
        <v>60</v>
      </c>
      <c r="M3" s="38" t="s">
        <v>61</v>
      </c>
      <c r="N3" s="28" t="s">
        <v>10</v>
      </c>
      <c r="O3" s="33">
        <v>14</v>
      </c>
      <c r="P3" s="33">
        <v>0</v>
      </c>
      <c r="Q3" s="33">
        <v>14</v>
      </c>
      <c r="R3" s="28" t="s">
        <v>57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ht="18.75">
      <c r="A4" s="29">
        <v>43192</v>
      </c>
      <c r="B4" s="30" t="s">
        <v>31</v>
      </c>
      <c r="C4" s="36">
        <v>1900</v>
      </c>
      <c r="D4" s="36">
        <v>2115</v>
      </c>
      <c r="E4" s="31" t="s">
        <v>12</v>
      </c>
      <c r="F4" s="31" t="s">
        <v>13</v>
      </c>
      <c r="G4" s="31" t="s">
        <v>3</v>
      </c>
      <c r="H4" s="31" t="s">
        <v>4</v>
      </c>
      <c r="I4" s="32" t="s">
        <v>62</v>
      </c>
      <c r="J4" s="35" t="s">
        <v>63</v>
      </c>
      <c r="K4" s="28" t="s">
        <v>7</v>
      </c>
      <c r="L4" s="37" t="s">
        <v>64</v>
      </c>
      <c r="M4" s="38" t="s">
        <v>65</v>
      </c>
      <c r="N4" s="28" t="s">
        <v>10</v>
      </c>
      <c r="O4" s="33">
        <v>14</v>
      </c>
      <c r="P4" s="33">
        <v>0</v>
      </c>
      <c r="Q4" s="33">
        <v>14</v>
      </c>
      <c r="R4" s="28" t="s">
        <v>57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8.75">
      <c r="A5" s="29">
        <v>43192</v>
      </c>
      <c r="B5" s="30" t="s">
        <v>66</v>
      </c>
      <c r="C5" s="36">
        <v>1929</v>
      </c>
      <c r="D5" s="36">
        <v>2123</v>
      </c>
      <c r="E5" s="31" t="s">
        <v>1</v>
      </c>
      <c r="F5" s="31" t="s">
        <v>67</v>
      </c>
      <c r="G5" s="31" t="s">
        <v>3</v>
      </c>
      <c r="H5" s="31" t="s">
        <v>4</v>
      </c>
      <c r="I5" s="32" t="s">
        <v>68</v>
      </c>
      <c r="J5" s="35" t="s">
        <v>69</v>
      </c>
      <c r="K5" s="28" t="s">
        <v>7</v>
      </c>
      <c r="L5" s="37" t="s">
        <v>70</v>
      </c>
      <c r="M5" s="38" t="s">
        <v>71</v>
      </c>
      <c r="N5" s="28" t="s">
        <v>10</v>
      </c>
      <c r="O5" s="33">
        <v>14</v>
      </c>
      <c r="P5" s="33">
        <v>0</v>
      </c>
      <c r="Q5" s="33">
        <v>14</v>
      </c>
      <c r="R5" s="28" t="s">
        <v>57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ht="18.75">
      <c r="A6" s="29">
        <v>43192</v>
      </c>
      <c r="B6" s="30" t="s">
        <v>0</v>
      </c>
      <c r="C6" s="36">
        <v>1140</v>
      </c>
      <c r="D6" s="36">
        <v>1331</v>
      </c>
      <c r="E6" s="31" t="s">
        <v>1</v>
      </c>
      <c r="F6" s="31" t="s">
        <v>2</v>
      </c>
      <c r="G6" s="31" t="s">
        <v>3</v>
      </c>
      <c r="H6" s="31" t="s">
        <v>4</v>
      </c>
      <c r="I6" s="32" t="s">
        <v>72</v>
      </c>
      <c r="J6" s="35" t="s">
        <v>73</v>
      </c>
      <c r="K6" s="28" t="s">
        <v>7</v>
      </c>
      <c r="L6" s="37" t="s">
        <v>74</v>
      </c>
      <c r="M6" s="38" t="s">
        <v>75</v>
      </c>
      <c r="N6" s="28" t="s">
        <v>10</v>
      </c>
      <c r="O6" s="33">
        <v>14</v>
      </c>
      <c r="P6" s="33">
        <v>0</v>
      </c>
      <c r="Q6" s="33">
        <v>14</v>
      </c>
      <c r="R6" s="28" t="s">
        <v>57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H14"/>
  <sheetViews>
    <sheetView workbookViewId="0">
      <selection activeCell="D15" sqref="D1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3.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7.5" bestFit="1" customWidth="1"/>
  </cols>
  <sheetData>
    <row r="1" spans="1:60" ht="15">
      <c r="A1" s="242" t="s">
        <v>36</v>
      </c>
      <c r="B1" s="242" t="s">
        <v>37</v>
      </c>
      <c r="C1" s="242" t="s">
        <v>38</v>
      </c>
      <c r="D1" s="242" t="s">
        <v>39</v>
      </c>
      <c r="E1" s="242" t="s">
        <v>40</v>
      </c>
      <c r="F1" s="242" t="s">
        <v>41</v>
      </c>
      <c r="G1" s="242" t="s">
        <v>42</v>
      </c>
      <c r="H1" s="242" t="s">
        <v>43</v>
      </c>
      <c r="I1" s="242" t="s">
        <v>172</v>
      </c>
      <c r="J1" s="243" t="s">
        <v>45</v>
      </c>
      <c r="K1" s="242" t="s">
        <v>46</v>
      </c>
      <c r="L1" s="243" t="s">
        <v>47</v>
      </c>
      <c r="M1" s="243" t="s">
        <v>48</v>
      </c>
      <c r="N1" s="242" t="s">
        <v>49</v>
      </c>
      <c r="O1" s="242" t="s">
        <v>50</v>
      </c>
      <c r="P1" s="242" t="s">
        <v>51</v>
      </c>
      <c r="Q1" s="242" t="s">
        <v>52</v>
      </c>
      <c r="R1" s="244" t="s">
        <v>53</v>
      </c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</row>
    <row r="2" spans="1:60" ht="18.75">
      <c r="A2" s="237">
        <v>43209</v>
      </c>
      <c r="B2" s="238" t="s">
        <v>66</v>
      </c>
      <c r="C2" s="238">
        <v>1225</v>
      </c>
      <c r="D2" s="238">
        <v>1430</v>
      </c>
      <c r="E2" s="239" t="s">
        <v>1</v>
      </c>
      <c r="F2" s="239" t="s">
        <v>67</v>
      </c>
      <c r="G2" s="239" t="s">
        <v>3</v>
      </c>
      <c r="H2" s="239" t="s">
        <v>196</v>
      </c>
      <c r="I2" s="233" t="s">
        <v>424</v>
      </c>
      <c r="J2" s="241" t="s">
        <v>412</v>
      </c>
      <c r="K2" s="236" t="s">
        <v>7</v>
      </c>
      <c r="L2" s="245" t="s">
        <v>74</v>
      </c>
      <c r="M2" s="246" t="s">
        <v>75</v>
      </c>
      <c r="N2" s="236" t="s">
        <v>10</v>
      </c>
      <c r="O2" s="240">
        <v>14</v>
      </c>
      <c r="P2" s="240">
        <v>0</v>
      </c>
      <c r="Q2" s="240">
        <v>14</v>
      </c>
      <c r="R2" s="236" t="s">
        <v>413</v>
      </c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</row>
    <row r="3" spans="1:60" ht="18.75">
      <c r="A3" s="237">
        <v>43209</v>
      </c>
      <c r="B3" s="238" t="s">
        <v>66</v>
      </c>
      <c r="C3" s="238">
        <v>1840</v>
      </c>
      <c r="D3" s="238">
        <v>2116</v>
      </c>
      <c r="E3" s="239" t="s">
        <v>1</v>
      </c>
      <c r="F3" s="239" t="s">
        <v>67</v>
      </c>
      <c r="G3" s="239" t="s">
        <v>3</v>
      </c>
      <c r="H3" s="239" t="s">
        <v>196</v>
      </c>
      <c r="I3" s="233" t="s">
        <v>425</v>
      </c>
      <c r="J3" s="241" t="s">
        <v>414</v>
      </c>
      <c r="K3" s="236" t="s">
        <v>7</v>
      </c>
      <c r="L3" s="245" t="s">
        <v>323</v>
      </c>
      <c r="M3" s="246" t="s">
        <v>415</v>
      </c>
      <c r="N3" s="236" t="s">
        <v>10</v>
      </c>
      <c r="O3" s="240">
        <v>14</v>
      </c>
      <c r="P3" s="240">
        <v>0</v>
      </c>
      <c r="Q3" s="240">
        <v>14</v>
      </c>
      <c r="R3" s="236" t="s">
        <v>416</v>
      </c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</row>
    <row r="4" spans="1:60" ht="18.75">
      <c r="A4" s="237">
        <v>43209</v>
      </c>
      <c r="B4" s="238" t="s">
        <v>208</v>
      </c>
      <c r="C4" s="238">
        <v>1920</v>
      </c>
      <c r="D4" s="238">
        <v>2058</v>
      </c>
      <c r="E4" s="239" t="s">
        <v>1</v>
      </c>
      <c r="F4" s="239" t="s">
        <v>67</v>
      </c>
      <c r="G4" s="239" t="s">
        <v>3</v>
      </c>
      <c r="H4" s="239" t="s">
        <v>196</v>
      </c>
      <c r="I4" s="233" t="s">
        <v>426</v>
      </c>
      <c r="J4" s="241" t="s">
        <v>417</v>
      </c>
      <c r="K4" s="236" t="s">
        <v>7</v>
      </c>
      <c r="L4" s="245" t="s">
        <v>56</v>
      </c>
      <c r="M4" s="246" t="s">
        <v>22</v>
      </c>
      <c r="N4" s="236" t="s">
        <v>10</v>
      </c>
      <c r="O4" s="240">
        <v>14</v>
      </c>
      <c r="P4" s="240">
        <v>0</v>
      </c>
      <c r="Q4" s="240">
        <v>14</v>
      </c>
      <c r="R4" s="236" t="s">
        <v>416</v>
      </c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</row>
    <row r="5" spans="1:60" ht="18.75">
      <c r="A5" s="237">
        <v>43209</v>
      </c>
      <c r="B5" s="238" t="s">
        <v>66</v>
      </c>
      <c r="C5" s="238">
        <v>1735</v>
      </c>
      <c r="D5" s="238">
        <v>2028</v>
      </c>
      <c r="E5" s="239" t="s">
        <v>1</v>
      </c>
      <c r="F5" s="239" t="s">
        <v>67</v>
      </c>
      <c r="G5" s="239" t="s">
        <v>3</v>
      </c>
      <c r="H5" s="239" t="s">
        <v>196</v>
      </c>
      <c r="I5" s="233" t="s">
        <v>427</v>
      </c>
      <c r="J5" s="241" t="s">
        <v>418</v>
      </c>
      <c r="K5" s="236" t="s">
        <v>7</v>
      </c>
      <c r="L5" s="245" t="s">
        <v>86</v>
      </c>
      <c r="M5" s="246" t="s">
        <v>9</v>
      </c>
      <c r="N5" s="236" t="s">
        <v>10</v>
      </c>
      <c r="O5" s="240">
        <v>14</v>
      </c>
      <c r="P5" s="240">
        <v>0</v>
      </c>
      <c r="Q5" s="240">
        <v>14</v>
      </c>
      <c r="R5" s="236" t="s">
        <v>419</v>
      </c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</row>
    <row r="6" spans="1:60" ht="18.75">
      <c r="A6" s="237">
        <v>43209</v>
      </c>
      <c r="B6" s="238" t="s">
        <v>66</v>
      </c>
      <c r="C6" s="238">
        <v>1820</v>
      </c>
      <c r="D6" s="238">
        <v>2004</v>
      </c>
      <c r="E6" s="239" t="s">
        <v>1</v>
      </c>
      <c r="F6" s="239" t="s">
        <v>67</v>
      </c>
      <c r="G6" s="239" t="s">
        <v>3</v>
      </c>
      <c r="H6" s="239" t="s">
        <v>196</v>
      </c>
      <c r="I6" s="233" t="s">
        <v>428</v>
      </c>
      <c r="J6" s="241" t="s">
        <v>420</v>
      </c>
      <c r="K6" s="236" t="s">
        <v>7</v>
      </c>
      <c r="L6" s="245" t="s">
        <v>180</v>
      </c>
      <c r="M6" s="246" t="s">
        <v>207</v>
      </c>
      <c r="N6" s="236" t="s">
        <v>10</v>
      </c>
      <c r="O6" s="240">
        <v>14</v>
      </c>
      <c r="P6" s="240">
        <v>0</v>
      </c>
      <c r="Q6" s="240">
        <v>14</v>
      </c>
      <c r="R6" s="236" t="s">
        <v>421</v>
      </c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</row>
    <row r="7" spans="1:60" ht="18.75">
      <c r="A7" s="237">
        <v>43209</v>
      </c>
      <c r="B7" s="238" t="s">
        <v>0</v>
      </c>
      <c r="C7" s="238">
        <v>1929</v>
      </c>
      <c r="D7" s="238">
        <v>2108</v>
      </c>
      <c r="E7" s="239" t="s">
        <v>1</v>
      </c>
      <c r="F7" s="239" t="s">
        <v>67</v>
      </c>
      <c r="G7" s="239" t="s">
        <v>3</v>
      </c>
      <c r="H7" s="239" t="s">
        <v>196</v>
      </c>
      <c r="I7" s="233" t="s">
        <v>429</v>
      </c>
      <c r="J7" s="241" t="s">
        <v>422</v>
      </c>
      <c r="K7" s="236" t="s">
        <v>7</v>
      </c>
      <c r="L7" s="245" t="s">
        <v>169</v>
      </c>
      <c r="M7" s="246" t="s">
        <v>17</v>
      </c>
      <c r="N7" s="236" t="s">
        <v>10</v>
      </c>
      <c r="O7" s="240">
        <v>12</v>
      </c>
      <c r="P7" s="240">
        <v>0</v>
      </c>
      <c r="Q7" s="240">
        <v>12</v>
      </c>
      <c r="R7" s="236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</row>
    <row r="8" spans="1:60" ht="18.75">
      <c r="A8" s="237">
        <v>43209</v>
      </c>
      <c r="B8" s="238" t="s">
        <v>208</v>
      </c>
      <c r="C8" s="238">
        <v>1825</v>
      </c>
      <c r="D8" s="238">
        <v>2006</v>
      </c>
      <c r="E8" s="239" t="s">
        <v>12</v>
      </c>
      <c r="F8" s="239" t="s">
        <v>387</v>
      </c>
      <c r="G8" s="239" t="s">
        <v>3</v>
      </c>
      <c r="H8" s="239" t="s">
        <v>196</v>
      </c>
      <c r="I8" s="233" t="s">
        <v>430</v>
      </c>
      <c r="J8" s="241" t="s">
        <v>423</v>
      </c>
      <c r="K8" s="236" t="s">
        <v>7</v>
      </c>
      <c r="L8" s="245" t="s">
        <v>201</v>
      </c>
      <c r="M8" s="246" t="s">
        <v>202</v>
      </c>
      <c r="N8" s="236" t="s">
        <v>10</v>
      </c>
      <c r="O8" s="240">
        <v>14</v>
      </c>
      <c r="P8" s="240">
        <v>0</v>
      </c>
      <c r="Q8" s="240">
        <v>14</v>
      </c>
      <c r="R8" s="236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</row>
    <row r="9" spans="1:60" s="222" customFormat="1" ht="18.75">
      <c r="A9" s="237">
        <v>43209</v>
      </c>
      <c r="B9" s="238" t="s">
        <v>403</v>
      </c>
      <c r="C9" s="238">
        <v>1800</v>
      </c>
      <c r="D9" s="238">
        <v>1955</v>
      </c>
      <c r="E9" s="239" t="s">
        <v>404</v>
      </c>
      <c r="F9" s="239" t="s">
        <v>405</v>
      </c>
      <c r="G9" s="239" t="s">
        <v>432</v>
      </c>
      <c r="H9" s="239" t="s">
        <v>433</v>
      </c>
      <c r="I9" s="233" t="s">
        <v>435</v>
      </c>
      <c r="J9" s="241" t="s">
        <v>434</v>
      </c>
      <c r="K9" s="236" t="s">
        <v>7</v>
      </c>
      <c r="L9" s="245" t="s">
        <v>437</v>
      </c>
      <c r="M9" s="246" t="s">
        <v>436</v>
      </c>
      <c r="N9" s="236" t="s">
        <v>10</v>
      </c>
      <c r="O9" s="240">
        <v>10</v>
      </c>
      <c r="P9" s="240">
        <v>0</v>
      </c>
      <c r="Q9" s="240">
        <v>14</v>
      </c>
      <c r="R9" s="236" t="s">
        <v>57</v>
      </c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</row>
    <row r="14" spans="1:60">
      <c r="L14" s="222" t="s">
        <v>431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H9"/>
  <sheetViews>
    <sheetView topLeftCell="G1" workbookViewId="0">
      <selection activeCell="L9" sqref="L9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3.25" bestFit="1" customWidth="1"/>
    <col min="11" max="11" width="15" bestFit="1" customWidth="1"/>
    <col min="12" max="12" width="11.75" bestFit="1" customWidth="1"/>
    <col min="13" max="13" width="8.125" bestFit="1" customWidth="1"/>
    <col min="14" max="14" width="7.25" bestFit="1" customWidth="1"/>
    <col min="15" max="16" width="18.25" bestFit="1" customWidth="1"/>
    <col min="17" max="18" width="6.25" bestFit="1" customWidth="1"/>
  </cols>
  <sheetData>
    <row r="1" spans="1:60" s="71" customFormat="1" ht="21.75" customHeight="1">
      <c r="A1" s="242" t="s">
        <v>36</v>
      </c>
      <c r="B1" s="242" t="s">
        <v>37</v>
      </c>
      <c r="C1" s="242" t="s">
        <v>38</v>
      </c>
      <c r="D1" s="242" t="s">
        <v>39</v>
      </c>
      <c r="E1" s="242" t="s">
        <v>40</v>
      </c>
      <c r="F1" s="242" t="s">
        <v>41</v>
      </c>
      <c r="G1" s="242" t="s">
        <v>42</v>
      </c>
      <c r="H1" s="242" t="s">
        <v>43</v>
      </c>
      <c r="I1" s="242" t="s">
        <v>226</v>
      </c>
      <c r="J1" s="243" t="s">
        <v>45</v>
      </c>
      <c r="K1" s="242" t="s">
        <v>46</v>
      </c>
      <c r="L1" s="243" t="s">
        <v>96</v>
      </c>
      <c r="M1" s="243" t="s">
        <v>48</v>
      </c>
      <c r="N1" s="242" t="s">
        <v>49</v>
      </c>
      <c r="O1" s="242" t="s">
        <v>50</v>
      </c>
      <c r="P1" s="242" t="s">
        <v>51</v>
      </c>
      <c r="Q1" s="242" t="s">
        <v>52</v>
      </c>
      <c r="R1" s="244" t="s">
        <v>53</v>
      </c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</row>
    <row r="2" spans="1:60" s="247" customFormat="1" ht="18.75">
      <c r="A2" s="237">
        <v>43210</v>
      </c>
      <c r="B2" s="238" t="s">
        <v>240</v>
      </c>
      <c r="C2" s="238">
        <v>1900</v>
      </c>
      <c r="D2" s="238">
        <v>2040</v>
      </c>
      <c r="E2" s="239" t="s">
        <v>112</v>
      </c>
      <c r="F2" s="239" t="s">
        <v>113</v>
      </c>
      <c r="G2" s="239" t="s">
        <v>103</v>
      </c>
      <c r="H2" s="239" t="s">
        <v>104</v>
      </c>
      <c r="I2" s="232" t="s">
        <v>438</v>
      </c>
      <c r="J2" s="241" t="s">
        <v>439</v>
      </c>
      <c r="K2" s="236" t="str">
        <f t="shared" ref="K2:K8" si="0">IF(A2&lt;&gt;"","武汉威伟机械","------")</f>
        <v>武汉威伟机械</v>
      </c>
      <c r="L2" s="248" t="s">
        <v>212</v>
      </c>
      <c r="M2" s="246" t="s">
        <v>240</v>
      </c>
      <c r="N2" s="236" t="str">
        <f t="shared" ref="N2:N8" si="1">IF(A2&lt;&gt;"","9.6米","--")</f>
        <v>9.6米</v>
      </c>
      <c r="O2" s="240">
        <v>14</v>
      </c>
      <c r="P2" s="240">
        <v>0</v>
      </c>
      <c r="Q2" s="240">
        <f t="shared" ref="Q2:Q8" si="2">SUM(O2:P2)</f>
        <v>14</v>
      </c>
      <c r="R2" s="236"/>
    </row>
    <row r="3" spans="1:60" s="247" customFormat="1" ht="18.75">
      <c r="A3" s="237">
        <v>43210</v>
      </c>
      <c r="B3" s="238" t="s">
        <v>111</v>
      </c>
      <c r="C3" s="238">
        <v>1825</v>
      </c>
      <c r="D3" s="238">
        <v>2050</v>
      </c>
      <c r="E3" s="239" t="s">
        <v>112</v>
      </c>
      <c r="F3" s="239" t="s">
        <v>113</v>
      </c>
      <c r="G3" s="239" t="s">
        <v>103</v>
      </c>
      <c r="H3" s="239" t="s">
        <v>104</v>
      </c>
      <c r="I3" s="232" t="s">
        <v>440</v>
      </c>
      <c r="J3" s="241" t="s">
        <v>441</v>
      </c>
      <c r="K3" s="236" t="str">
        <f t="shared" si="0"/>
        <v>武汉威伟机械</v>
      </c>
      <c r="L3" s="248" t="s">
        <v>95</v>
      </c>
      <c r="M3" s="246" t="s">
        <v>145</v>
      </c>
      <c r="N3" s="236" t="str">
        <f t="shared" si="1"/>
        <v>9.6米</v>
      </c>
      <c r="O3" s="240">
        <v>14</v>
      </c>
      <c r="P3" s="240">
        <v>0</v>
      </c>
      <c r="Q3" s="240">
        <f t="shared" si="2"/>
        <v>14</v>
      </c>
      <c r="R3" s="236" t="s">
        <v>442</v>
      </c>
    </row>
    <row r="4" spans="1:60" s="247" customFormat="1" ht="18.75">
      <c r="A4" s="237">
        <v>43210</v>
      </c>
      <c r="B4" s="238" t="s">
        <v>173</v>
      </c>
      <c r="C4" s="238">
        <v>1800</v>
      </c>
      <c r="D4" s="238">
        <v>2000</v>
      </c>
      <c r="E4" s="239" t="s">
        <v>112</v>
      </c>
      <c r="F4" s="239" t="s">
        <v>113</v>
      </c>
      <c r="G4" s="239" t="s">
        <v>103</v>
      </c>
      <c r="H4" s="239" t="s">
        <v>104</v>
      </c>
      <c r="I4" s="232" t="s">
        <v>443</v>
      </c>
      <c r="J4" s="241" t="s">
        <v>444</v>
      </c>
      <c r="K4" s="236" t="str">
        <f t="shared" si="0"/>
        <v>武汉威伟机械</v>
      </c>
      <c r="L4" s="248" t="s">
        <v>60</v>
      </c>
      <c r="M4" s="246" t="s">
        <v>436</v>
      </c>
      <c r="N4" s="236" t="str">
        <f t="shared" si="1"/>
        <v>9.6米</v>
      </c>
      <c r="O4" s="240">
        <v>14</v>
      </c>
      <c r="P4" s="240">
        <v>0</v>
      </c>
      <c r="Q4" s="240">
        <f t="shared" si="2"/>
        <v>14</v>
      </c>
      <c r="R4" s="236" t="s">
        <v>445</v>
      </c>
    </row>
    <row r="5" spans="1:60" s="247" customFormat="1" ht="18.75">
      <c r="A5" s="237">
        <v>43210</v>
      </c>
      <c r="B5" s="238" t="s">
        <v>173</v>
      </c>
      <c r="C5" s="238">
        <v>1455</v>
      </c>
      <c r="D5" s="238">
        <v>1643</v>
      </c>
      <c r="E5" s="239" t="s">
        <v>112</v>
      </c>
      <c r="F5" s="239" t="s">
        <v>113</v>
      </c>
      <c r="G5" s="239" t="s">
        <v>103</v>
      </c>
      <c r="H5" s="239" t="s">
        <v>104</v>
      </c>
      <c r="I5" s="232" t="s">
        <v>446</v>
      </c>
      <c r="J5" s="241" t="s">
        <v>447</v>
      </c>
      <c r="K5" s="236" t="str">
        <f t="shared" si="0"/>
        <v>武汉威伟机械</v>
      </c>
      <c r="L5" s="248" t="s">
        <v>170</v>
      </c>
      <c r="M5" s="246" t="s">
        <v>107</v>
      </c>
      <c r="N5" s="236" t="str">
        <f t="shared" si="1"/>
        <v>9.6米</v>
      </c>
      <c r="O5" s="240">
        <v>13</v>
      </c>
      <c r="P5" s="240">
        <v>1</v>
      </c>
      <c r="Q5" s="240">
        <f t="shared" si="2"/>
        <v>14</v>
      </c>
      <c r="R5" s="236" t="s">
        <v>445</v>
      </c>
    </row>
    <row r="6" spans="1:60" s="247" customFormat="1" ht="18.75">
      <c r="A6" s="237">
        <v>43210</v>
      </c>
      <c r="B6" s="238" t="s">
        <v>173</v>
      </c>
      <c r="C6" s="238">
        <v>1255</v>
      </c>
      <c r="D6" s="238">
        <v>1430</v>
      </c>
      <c r="E6" s="239" t="s">
        <v>112</v>
      </c>
      <c r="F6" s="239" t="s">
        <v>113</v>
      </c>
      <c r="G6" s="239" t="s">
        <v>103</v>
      </c>
      <c r="H6" s="239" t="s">
        <v>104</v>
      </c>
      <c r="I6" s="232" t="s">
        <v>448</v>
      </c>
      <c r="J6" s="241" t="s">
        <v>449</v>
      </c>
      <c r="K6" s="236" t="str">
        <f t="shared" si="0"/>
        <v>武汉威伟机械</v>
      </c>
      <c r="L6" s="248" t="s">
        <v>83</v>
      </c>
      <c r="M6" s="246" t="s">
        <v>161</v>
      </c>
      <c r="N6" s="236" t="str">
        <f t="shared" si="1"/>
        <v>9.6米</v>
      </c>
      <c r="O6" s="240">
        <v>14</v>
      </c>
      <c r="P6" s="240">
        <v>0</v>
      </c>
      <c r="Q6" s="240">
        <f t="shared" si="2"/>
        <v>14</v>
      </c>
      <c r="R6" s="236" t="s">
        <v>450</v>
      </c>
    </row>
    <row r="7" spans="1:60" s="247" customFormat="1" ht="18.75">
      <c r="A7" s="237">
        <v>43210</v>
      </c>
      <c r="B7" s="238" t="s">
        <v>173</v>
      </c>
      <c r="C7" s="238">
        <v>170</v>
      </c>
      <c r="D7" s="238">
        <v>1912</v>
      </c>
      <c r="E7" s="239" t="s">
        <v>112</v>
      </c>
      <c r="F7" s="239" t="s">
        <v>113</v>
      </c>
      <c r="G7" s="239" t="s">
        <v>103</v>
      </c>
      <c r="H7" s="239" t="s">
        <v>104</v>
      </c>
      <c r="I7" s="232" t="s">
        <v>451</v>
      </c>
      <c r="J7" s="241" t="s">
        <v>452</v>
      </c>
      <c r="K7" s="236" t="str">
        <f t="shared" si="0"/>
        <v>武汉威伟机械</v>
      </c>
      <c r="L7" s="248" t="s">
        <v>201</v>
      </c>
      <c r="M7" s="246" t="s">
        <v>237</v>
      </c>
      <c r="N7" s="236" t="str">
        <f t="shared" si="1"/>
        <v>9.6米</v>
      </c>
      <c r="O7" s="240">
        <v>14</v>
      </c>
      <c r="P7" s="240">
        <v>0</v>
      </c>
      <c r="Q7" s="240">
        <f t="shared" si="2"/>
        <v>14</v>
      </c>
      <c r="R7" s="236"/>
    </row>
    <row r="8" spans="1:60" s="247" customFormat="1" ht="18.75">
      <c r="A8" s="237">
        <v>43210</v>
      </c>
      <c r="B8" s="238" t="s">
        <v>111</v>
      </c>
      <c r="C8" s="238">
        <v>1929</v>
      </c>
      <c r="D8" s="238">
        <v>2103</v>
      </c>
      <c r="E8" s="239" t="s">
        <v>112</v>
      </c>
      <c r="F8" s="239" t="s">
        <v>113</v>
      </c>
      <c r="G8" s="239" t="s">
        <v>103</v>
      </c>
      <c r="H8" s="239" t="s">
        <v>104</v>
      </c>
      <c r="I8" s="232" t="s">
        <v>453</v>
      </c>
      <c r="J8" s="241" t="s">
        <v>454</v>
      </c>
      <c r="K8" s="236" t="str">
        <f t="shared" si="0"/>
        <v>武汉威伟机械</v>
      </c>
      <c r="L8" s="248" t="s">
        <v>74</v>
      </c>
      <c r="M8" s="246" t="s">
        <v>153</v>
      </c>
      <c r="N8" s="236" t="str">
        <f t="shared" si="1"/>
        <v>9.6米</v>
      </c>
      <c r="O8" s="240">
        <v>14</v>
      </c>
      <c r="P8" s="240">
        <v>0</v>
      </c>
      <c r="Q8" s="240">
        <f t="shared" si="2"/>
        <v>14</v>
      </c>
      <c r="R8" s="236"/>
    </row>
    <row r="9" spans="1:60" s="247" customFormat="1" ht="18.75">
      <c r="A9" s="237">
        <v>43210</v>
      </c>
      <c r="B9" s="238" t="s">
        <v>173</v>
      </c>
      <c r="C9" s="238">
        <v>1300</v>
      </c>
      <c r="D9" s="238">
        <v>1638</v>
      </c>
      <c r="E9" s="239" t="s">
        <v>112</v>
      </c>
      <c r="F9" s="239" t="s">
        <v>113</v>
      </c>
      <c r="G9" s="239" t="s">
        <v>103</v>
      </c>
      <c r="H9" s="239" t="s">
        <v>104</v>
      </c>
      <c r="I9" s="233" t="s">
        <v>455</v>
      </c>
      <c r="J9" s="241" t="s">
        <v>456</v>
      </c>
      <c r="K9" s="236" t="str">
        <f>IF(A9&lt;&gt;"","武汉威伟机械","------")</f>
        <v>武汉威伟机械</v>
      </c>
      <c r="L9" s="248" t="s">
        <v>457</v>
      </c>
      <c r="M9" s="246" t="s">
        <v>458</v>
      </c>
      <c r="N9" s="236" t="str">
        <f>IF(A9&lt;&gt;"","9.6米","--")</f>
        <v>9.6米</v>
      </c>
      <c r="O9" s="240">
        <v>7</v>
      </c>
      <c r="P9" s="240">
        <v>1</v>
      </c>
      <c r="Q9" s="240">
        <f t="shared" ref="Q9" si="3">SUM(O9:P9)</f>
        <v>8</v>
      </c>
      <c r="R9" s="236" t="s">
        <v>459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I10"/>
  <sheetViews>
    <sheetView topLeftCell="L1" workbookViewId="0">
      <selection activeCell="S13" sqref="S13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1.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4" bestFit="1" customWidth="1"/>
  </cols>
  <sheetData>
    <row r="1" spans="1:61" ht="15">
      <c r="A1" s="257" t="s">
        <v>36</v>
      </c>
      <c r="B1" s="257" t="s">
        <v>37</v>
      </c>
      <c r="C1" s="257" t="s">
        <v>38</v>
      </c>
      <c r="D1" s="257" t="s">
        <v>39</v>
      </c>
      <c r="E1" s="257" t="s">
        <v>40</v>
      </c>
      <c r="F1" s="257" t="s">
        <v>41</v>
      </c>
      <c r="G1" s="257" t="s">
        <v>42</v>
      </c>
      <c r="H1" s="257" t="s">
        <v>43</v>
      </c>
      <c r="I1" s="257" t="s">
        <v>172</v>
      </c>
      <c r="J1" s="257" t="s">
        <v>76</v>
      </c>
      <c r="K1" s="258" t="s">
        <v>45</v>
      </c>
      <c r="L1" s="257" t="s">
        <v>46</v>
      </c>
      <c r="M1" s="258" t="s">
        <v>47</v>
      </c>
      <c r="N1" s="258" t="s">
        <v>48</v>
      </c>
      <c r="O1" s="257" t="s">
        <v>49</v>
      </c>
      <c r="P1" s="257" t="s">
        <v>50</v>
      </c>
      <c r="Q1" s="257" t="s">
        <v>51</v>
      </c>
      <c r="R1" s="257" t="s">
        <v>52</v>
      </c>
      <c r="S1" s="259" t="s">
        <v>53</v>
      </c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</row>
    <row r="2" spans="1:61" ht="18.75">
      <c r="A2" s="252">
        <v>43211</v>
      </c>
      <c r="B2" s="253" t="s">
        <v>460</v>
      </c>
      <c r="C2" s="253">
        <v>1830</v>
      </c>
      <c r="D2" s="253">
        <v>1956</v>
      </c>
      <c r="E2" s="254" t="s">
        <v>1</v>
      </c>
      <c r="F2" s="254" t="s">
        <v>67</v>
      </c>
      <c r="G2" s="254" t="s">
        <v>3</v>
      </c>
      <c r="H2" s="254" t="s">
        <v>196</v>
      </c>
      <c r="I2" s="262" t="s">
        <v>461</v>
      </c>
      <c r="J2" s="253"/>
      <c r="K2" s="256" t="s">
        <v>462</v>
      </c>
      <c r="L2" s="251" t="s">
        <v>7</v>
      </c>
      <c r="M2" s="263" t="s">
        <v>70</v>
      </c>
      <c r="N2" s="260" t="s">
        <v>71</v>
      </c>
      <c r="O2" s="251" t="s">
        <v>10</v>
      </c>
      <c r="P2" s="255">
        <v>14</v>
      </c>
      <c r="Q2" s="255">
        <v>0</v>
      </c>
      <c r="R2" s="255">
        <v>14</v>
      </c>
      <c r="S2" s="255" t="s">
        <v>463</v>
      </c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1"/>
      <c r="BF2" s="261"/>
      <c r="BG2" s="261"/>
      <c r="BH2" s="261"/>
      <c r="BI2" s="261"/>
    </row>
    <row r="3" spans="1:61" ht="18.75">
      <c r="A3" s="252">
        <v>43211</v>
      </c>
      <c r="B3" s="253" t="s">
        <v>0</v>
      </c>
      <c r="C3" s="253">
        <v>1230</v>
      </c>
      <c r="D3" s="253">
        <v>1408</v>
      </c>
      <c r="E3" s="254" t="s">
        <v>1</v>
      </c>
      <c r="F3" s="254" t="s">
        <v>67</v>
      </c>
      <c r="G3" s="254" t="s">
        <v>3</v>
      </c>
      <c r="H3" s="254" t="s">
        <v>196</v>
      </c>
      <c r="I3" s="262" t="s">
        <v>464</v>
      </c>
      <c r="J3" s="253"/>
      <c r="K3" s="256" t="s">
        <v>465</v>
      </c>
      <c r="L3" s="251" t="s">
        <v>7</v>
      </c>
      <c r="M3" s="263" t="s">
        <v>86</v>
      </c>
      <c r="N3" s="260" t="s">
        <v>9</v>
      </c>
      <c r="O3" s="251" t="s">
        <v>10</v>
      </c>
      <c r="P3" s="255">
        <v>14</v>
      </c>
      <c r="Q3" s="255">
        <v>0</v>
      </c>
      <c r="R3" s="255">
        <v>14</v>
      </c>
      <c r="S3" s="255" t="s">
        <v>466</v>
      </c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1"/>
    </row>
    <row r="4" spans="1:61" ht="18.75">
      <c r="A4" s="252">
        <v>43211</v>
      </c>
      <c r="B4" s="253" t="s">
        <v>0</v>
      </c>
      <c r="C4" s="253">
        <v>1459</v>
      </c>
      <c r="D4" s="253">
        <v>1648</v>
      </c>
      <c r="E4" s="254" t="s">
        <v>1</v>
      </c>
      <c r="F4" s="254" t="s">
        <v>67</v>
      </c>
      <c r="G4" s="254" t="s">
        <v>3</v>
      </c>
      <c r="H4" s="254" t="s">
        <v>196</v>
      </c>
      <c r="I4" s="262" t="s">
        <v>467</v>
      </c>
      <c r="J4" s="253"/>
      <c r="K4" s="256" t="s">
        <v>468</v>
      </c>
      <c r="L4" s="251" t="s">
        <v>7</v>
      </c>
      <c r="M4" s="263" t="s">
        <v>83</v>
      </c>
      <c r="N4" s="260" t="s">
        <v>26</v>
      </c>
      <c r="O4" s="251" t="s">
        <v>10</v>
      </c>
      <c r="P4" s="255">
        <v>14</v>
      </c>
      <c r="Q4" s="255">
        <v>0</v>
      </c>
      <c r="R4" s="255">
        <v>14</v>
      </c>
      <c r="S4" s="255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</row>
    <row r="5" spans="1:61" ht="18.75">
      <c r="A5" s="252">
        <v>43211</v>
      </c>
      <c r="B5" s="253" t="s">
        <v>460</v>
      </c>
      <c r="C5" s="253">
        <v>1805</v>
      </c>
      <c r="D5" s="253">
        <v>1924</v>
      </c>
      <c r="E5" s="254" t="s">
        <v>1</v>
      </c>
      <c r="F5" s="254" t="s">
        <v>67</v>
      </c>
      <c r="G5" s="254" t="s">
        <v>3</v>
      </c>
      <c r="H5" s="254" t="s">
        <v>196</v>
      </c>
      <c r="I5" s="262" t="s">
        <v>469</v>
      </c>
      <c r="J5" s="253"/>
      <c r="K5" s="256" t="s">
        <v>470</v>
      </c>
      <c r="L5" s="251" t="s">
        <v>7</v>
      </c>
      <c r="M5" s="263" t="s">
        <v>79</v>
      </c>
      <c r="N5" s="260" t="s">
        <v>80</v>
      </c>
      <c r="O5" s="251" t="s">
        <v>10</v>
      </c>
      <c r="P5" s="255">
        <v>14</v>
      </c>
      <c r="Q5" s="255">
        <v>1</v>
      </c>
      <c r="R5" s="255">
        <v>15</v>
      </c>
      <c r="S5" s="255" t="s">
        <v>463</v>
      </c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</row>
    <row r="6" spans="1:61" ht="18.75">
      <c r="A6" s="252">
        <v>43211</v>
      </c>
      <c r="B6" s="253" t="s">
        <v>66</v>
      </c>
      <c r="C6" s="253">
        <v>1929</v>
      </c>
      <c r="D6" s="253">
        <v>2115</v>
      </c>
      <c r="E6" s="254" t="s">
        <v>1</v>
      </c>
      <c r="F6" s="254" t="s">
        <v>67</v>
      </c>
      <c r="G6" s="254" t="s">
        <v>3</v>
      </c>
      <c r="H6" s="254" t="s">
        <v>196</v>
      </c>
      <c r="I6" s="262" t="s">
        <v>471</v>
      </c>
      <c r="J6" s="253"/>
      <c r="K6" s="256" t="s">
        <v>472</v>
      </c>
      <c r="L6" s="251" t="s">
        <v>7</v>
      </c>
      <c r="M6" s="263" t="s">
        <v>169</v>
      </c>
      <c r="N6" s="260" t="s">
        <v>17</v>
      </c>
      <c r="O6" s="251" t="s">
        <v>10</v>
      </c>
      <c r="P6" s="255">
        <v>7</v>
      </c>
      <c r="Q6" s="255">
        <v>0</v>
      </c>
      <c r="R6" s="255">
        <v>7</v>
      </c>
      <c r="S6" s="255"/>
      <c r="T6" s="261"/>
      <c r="U6" s="261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1"/>
      <c r="BH6" s="261"/>
      <c r="BI6" s="261"/>
    </row>
    <row r="7" spans="1:61" ht="18.75">
      <c r="A7" s="252">
        <v>43211</v>
      </c>
      <c r="B7" s="253" t="s">
        <v>208</v>
      </c>
      <c r="C7" s="253">
        <v>1900</v>
      </c>
      <c r="D7" s="253">
        <v>2038</v>
      </c>
      <c r="E7" s="254" t="s">
        <v>12</v>
      </c>
      <c r="F7" s="254" t="s">
        <v>209</v>
      </c>
      <c r="G7" s="254" t="s">
        <v>3</v>
      </c>
      <c r="H7" s="254" t="s">
        <v>196</v>
      </c>
      <c r="I7" s="262" t="s">
        <v>473</v>
      </c>
      <c r="J7" s="253"/>
      <c r="K7" s="256" t="s">
        <v>474</v>
      </c>
      <c r="L7" s="251" t="s">
        <v>7</v>
      </c>
      <c r="M7" s="263" t="s">
        <v>64</v>
      </c>
      <c r="N7" s="260" t="s">
        <v>65</v>
      </c>
      <c r="O7" s="251" t="s">
        <v>10</v>
      </c>
      <c r="P7" s="255">
        <v>14</v>
      </c>
      <c r="Q7" s="255">
        <v>0</v>
      </c>
      <c r="R7" s="255">
        <v>14</v>
      </c>
      <c r="S7" s="255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</row>
    <row r="8" spans="1:61" ht="18.75">
      <c r="A8" s="252">
        <v>43211</v>
      </c>
      <c r="B8" s="253" t="s">
        <v>66</v>
      </c>
      <c r="C8" s="253">
        <v>1920</v>
      </c>
      <c r="D8" s="253">
        <v>2044</v>
      </c>
      <c r="E8" s="254" t="s">
        <v>1</v>
      </c>
      <c r="F8" s="254" t="s">
        <v>67</v>
      </c>
      <c r="G8" s="254" t="s">
        <v>3</v>
      </c>
      <c r="H8" s="254" t="s">
        <v>196</v>
      </c>
      <c r="I8" s="262" t="s">
        <v>475</v>
      </c>
      <c r="J8" s="253"/>
      <c r="K8" s="256" t="s">
        <v>476</v>
      </c>
      <c r="L8" s="251" t="s">
        <v>7</v>
      </c>
      <c r="M8" s="263" t="s">
        <v>60</v>
      </c>
      <c r="N8" s="260" t="s">
        <v>257</v>
      </c>
      <c r="O8" s="251" t="s">
        <v>10</v>
      </c>
      <c r="P8" s="255">
        <v>14</v>
      </c>
      <c r="Q8" s="255">
        <v>0</v>
      </c>
      <c r="R8" s="255">
        <v>14</v>
      </c>
      <c r="S8" s="255" t="s">
        <v>477</v>
      </c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</row>
    <row r="9" spans="1:61" ht="18.75">
      <c r="A9" s="252">
        <v>43211</v>
      </c>
      <c r="B9" s="253" t="s">
        <v>403</v>
      </c>
      <c r="C9" s="253">
        <v>1610</v>
      </c>
      <c r="D9" s="253">
        <v>1820</v>
      </c>
      <c r="E9" s="254" t="s">
        <v>404</v>
      </c>
      <c r="F9" s="254" t="s">
        <v>478</v>
      </c>
      <c r="G9" s="254" t="s">
        <v>1</v>
      </c>
      <c r="H9" s="254" t="s">
        <v>479</v>
      </c>
      <c r="I9" s="262" t="s">
        <v>480</v>
      </c>
      <c r="J9" s="253"/>
      <c r="K9" s="256" t="s">
        <v>481</v>
      </c>
      <c r="L9" s="251" t="s">
        <v>7</v>
      </c>
      <c r="M9" s="263" t="s">
        <v>86</v>
      </c>
      <c r="N9" s="260" t="s">
        <v>9</v>
      </c>
      <c r="O9" s="251" t="s">
        <v>10</v>
      </c>
      <c r="P9" s="255">
        <v>14</v>
      </c>
      <c r="Q9" s="255">
        <v>0</v>
      </c>
      <c r="R9" s="255">
        <v>14</v>
      </c>
      <c r="S9" s="255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</row>
    <row r="10" spans="1:61" ht="18.75">
      <c r="A10" s="265">
        <v>43211</v>
      </c>
      <c r="B10" s="266" t="s">
        <v>403</v>
      </c>
      <c r="C10" s="266">
        <v>1840</v>
      </c>
      <c r="D10" s="266">
        <v>2040</v>
      </c>
      <c r="E10" s="267" t="s">
        <v>404</v>
      </c>
      <c r="F10" s="267" t="s">
        <v>478</v>
      </c>
      <c r="G10" s="267" t="s">
        <v>1</v>
      </c>
      <c r="H10" s="267" t="s">
        <v>479</v>
      </c>
      <c r="I10" s="272" t="s">
        <v>482</v>
      </c>
      <c r="J10" s="266"/>
      <c r="K10" s="269" t="s">
        <v>483</v>
      </c>
      <c r="L10" s="264" t="s">
        <v>7</v>
      </c>
      <c r="M10" s="273" t="s">
        <v>93</v>
      </c>
      <c r="N10" s="270" t="s">
        <v>386</v>
      </c>
      <c r="O10" s="264" t="s">
        <v>10</v>
      </c>
      <c r="P10" s="268">
        <v>3</v>
      </c>
      <c r="Q10" s="268">
        <v>0</v>
      </c>
      <c r="R10" s="268">
        <v>3</v>
      </c>
      <c r="S10" s="268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1"/>
      <c r="AX10" s="271"/>
      <c r="AY10" s="271"/>
      <c r="AZ10" s="271"/>
      <c r="BA10" s="271"/>
      <c r="BB10" s="271"/>
      <c r="BC10" s="271"/>
      <c r="BD10" s="271"/>
      <c r="BE10" s="271"/>
      <c r="BF10" s="271"/>
      <c r="BG10" s="271"/>
      <c r="BH10" s="271"/>
      <c r="BI10" s="27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I8"/>
  <sheetViews>
    <sheetView workbookViewId="0">
      <selection activeCell="A8" sqref="A8:XFD8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1.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8.5" bestFit="1" customWidth="1"/>
  </cols>
  <sheetData>
    <row r="1" spans="1:61" ht="15">
      <c r="A1" s="282" t="s">
        <v>36</v>
      </c>
      <c r="B1" s="282" t="s">
        <v>37</v>
      </c>
      <c r="C1" s="282" t="s">
        <v>38</v>
      </c>
      <c r="D1" s="282" t="s">
        <v>39</v>
      </c>
      <c r="E1" s="282" t="s">
        <v>40</v>
      </c>
      <c r="F1" s="282" t="s">
        <v>41</v>
      </c>
      <c r="G1" s="282" t="s">
        <v>42</v>
      </c>
      <c r="H1" s="282" t="s">
        <v>43</v>
      </c>
      <c r="I1" s="282" t="s">
        <v>172</v>
      </c>
      <c r="J1" s="282" t="s">
        <v>76</v>
      </c>
      <c r="K1" s="283" t="s">
        <v>45</v>
      </c>
      <c r="L1" s="282" t="s">
        <v>46</v>
      </c>
      <c r="M1" s="283" t="s">
        <v>47</v>
      </c>
      <c r="N1" s="283" t="s">
        <v>48</v>
      </c>
      <c r="O1" s="282" t="s">
        <v>49</v>
      </c>
      <c r="P1" s="282" t="s">
        <v>50</v>
      </c>
      <c r="Q1" s="282" t="s">
        <v>51</v>
      </c>
      <c r="R1" s="282" t="s">
        <v>52</v>
      </c>
      <c r="S1" s="284" t="s">
        <v>53</v>
      </c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  <c r="AX1" s="275"/>
      <c r="AY1" s="275"/>
      <c r="AZ1" s="275"/>
      <c r="BA1" s="275"/>
      <c r="BB1" s="275"/>
      <c r="BC1" s="275"/>
      <c r="BD1" s="275"/>
      <c r="BE1" s="275"/>
      <c r="BF1" s="275"/>
      <c r="BG1" s="275"/>
      <c r="BH1" s="275"/>
      <c r="BI1" s="275"/>
    </row>
    <row r="2" spans="1:61" ht="18.75">
      <c r="A2" s="277">
        <v>43212</v>
      </c>
      <c r="B2" s="278" t="s">
        <v>0</v>
      </c>
      <c r="C2" s="278">
        <v>1325</v>
      </c>
      <c r="D2" s="278">
        <v>1500</v>
      </c>
      <c r="E2" s="279" t="s">
        <v>1</v>
      </c>
      <c r="F2" s="279" t="s">
        <v>67</v>
      </c>
      <c r="G2" s="279" t="s">
        <v>3</v>
      </c>
      <c r="H2" s="279" t="s">
        <v>196</v>
      </c>
      <c r="I2" s="287" t="s">
        <v>494</v>
      </c>
      <c r="J2" s="278"/>
      <c r="K2" s="281" t="s">
        <v>484</v>
      </c>
      <c r="L2" s="276" t="s">
        <v>7</v>
      </c>
      <c r="M2" s="288" t="s">
        <v>74</v>
      </c>
      <c r="N2" s="285" t="s">
        <v>75</v>
      </c>
      <c r="O2" s="276" t="s">
        <v>10</v>
      </c>
      <c r="P2" s="280">
        <v>14</v>
      </c>
      <c r="Q2" s="280">
        <v>0</v>
      </c>
      <c r="R2" s="280">
        <v>14</v>
      </c>
      <c r="S2" s="280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  <c r="AV2" s="286"/>
      <c r="AW2" s="286"/>
      <c r="AX2" s="286"/>
      <c r="AY2" s="286"/>
      <c r="AZ2" s="286"/>
      <c r="BA2" s="286"/>
      <c r="BB2" s="286"/>
      <c r="BC2" s="286"/>
      <c r="BD2" s="286"/>
      <c r="BE2" s="286"/>
      <c r="BF2" s="286"/>
      <c r="BG2" s="286"/>
      <c r="BH2" s="286"/>
      <c r="BI2" s="286"/>
    </row>
    <row r="3" spans="1:61" ht="18.75">
      <c r="A3" s="277">
        <v>43212</v>
      </c>
      <c r="B3" s="278" t="s">
        <v>460</v>
      </c>
      <c r="C3" s="278">
        <v>1807</v>
      </c>
      <c r="D3" s="278">
        <v>1946</v>
      </c>
      <c r="E3" s="279" t="s">
        <v>1</v>
      </c>
      <c r="F3" s="279" t="s">
        <v>67</v>
      </c>
      <c r="G3" s="279" t="s">
        <v>3</v>
      </c>
      <c r="H3" s="279" t="s">
        <v>196</v>
      </c>
      <c r="I3" s="287" t="s">
        <v>495</v>
      </c>
      <c r="J3" s="278"/>
      <c r="K3" s="281" t="s">
        <v>485</v>
      </c>
      <c r="L3" s="276" t="s">
        <v>7</v>
      </c>
      <c r="M3" s="288" t="s">
        <v>70</v>
      </c>
      <c r="N3" s="285" t="s">
        <v>71</v>
      </c>
      <c r="O3" s="276" t="s">
        <v>10</v>
      </c>
      <c r="P3" s="280">
        <v>14</v>
      </c>
      <c r="Q3" s="280">
        <v>0</v>
      </c>
      <c r="R3" s="280">
        <v>14</v>
      </c>
      <c r="S3" s="280" t="s">
        <v>486</v>
      </c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86"/>
      <c r="BC3" s="286"/>
      <c r="BD3" s="286"/>
      <c r="BE3" s="286"/>
      <c r="BF3" s="286"/>
      <c r="BG3" s="286"/>
      <c r="BH3" s="286"/>
      <c r="BI3" s="286"/>
    </row>
    <row r="4" spans="1:61" ht="18.75">
      <c r="A4" s="277">
        <v>43212</v>
      </c>
      <c r="B4" s="278" t="s">
        <v>460</v>
      </c>
      <c r="C4" s="278">
        <v>1750</v>
      </c>
      <c r="D4" s="278">
        <v>1914</v>
      </c>
      <c r="E4" s="279" t="s">
        <v>1</v>
      </c>
      <c r="F4" s="279" t="s">
        <v>67</v>
      </c>
      <c r="G4" s="279" t="s">
        <v>3</v>
      </c>
      <c r="H4" s="279" t="s">
        <v>196</v>
      </c>
      <c r="I4" s="287" t="s">
        <v>496</v>
      </c>
      <c r="J4" s="278"/>
      <c r="K4" s="281" t="s">
        <v>487</v>
      </c>
      <c r="L4" s="276" t="s">
        <v>7</v>
      </c>
      <c r="M4" s="288" t="s">
        <v>60</v>
      </c>
      <c r="N4" s="285" t="s">
        <v>257</v>
      </c>
      <c r="O4" s="276" t="s">
        <v>10</v>
      </c>
      <c r="P4" s="280">
        <v>14</v>
      </c>
      <c r="Q4" s="280">
        <v>0</v>
      </c>
      <c r="R4" s="280">
        <v>14</v>
      </c>
      <c r="S4" s="280" t="s">
        <v>488</v>
      </c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</row>
    <row r="5" spans="1:61" ht="18.75">
      <c r="A5" s="277">
        <v>43212</v>
      </c>
      <c r="B5" s="278" t="s">
        <v>0</v>
      </c>
      <c r="C5" s="278">
        <v>1459</v>
      </c>
      <c r="D5" s="278">
        <v>1641</v>
      </c>
      <c r="E5" s="279" t="s">
        <v>1</v>
      </c>
      <c r="F5" s="279" t="s">
        <v>67</v>
      </c>
      <c r="G5" s="279" t="s">
        <v>3</v>
      </c>
      <c r="H5" s="279" t="s">
        <v>196</v>
      </c>
      <c r="I5" s="287" t="s">
        <v>497</v>
      </c>
      <c r="J5" s="278"/>
      <c r="K5" s="281" t="s">
        <v>489</v>
      </c>
      <c r="L5" s="276" t="s">
        <v>7</v>
      </c>
      <c r="M5" s="288" t="s">
        <v>490</v>
      </c>
      <c r="N5" s="285" t="s">
        <v>491</v>
      </c>
      <c r="O5" s="276" t="s">
        <v>10</v>
      </c>
      <c r="P5" s="280">
        <v>14</v>
      </c>
      <c r="Q5" s="280">
        <v>1</v>
      </c>
      <c r="R5" s="280">
        <v>15</v>
      </c>
      <c r="S5" s="280" t="s">
        <v>488</v>
      </c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</row>
    <row r="6" spans="1:61" ht="18.75">
      <c r="A6" s="277">
        <v>43212</v>
      </c>
      <c r="B6" s="278" t="s">
        <v>66</v>
      </c>
      <c r="C6" s="278">
        <v>1929</v>
      </c>
      <c r="D6" s="278">
        <v>2100</v>
      </c>
      <c r="E6" s="279" t="s">
        <v>1</v>
      </c>
      <c r="F6" s="279" t="s">
        <v>67</v>
      </c>
      <c r="G6" s="279" t="s">
        <v>3</v>
      </c>
      <c r="H6" s="279" t="s">
        <v>196</v>
      </c>
      <c r="I6" s="287" t="s">
        <v>498</v>
      </c>
      <c r="J6" s="278"/>
      <c r="K6" s="281" t="s">
        <v>492</v>
      </c>
      <c r="L6" s="276" t="s">
        <v>7</v>
      </c>
      <c r="M6" s="288" t="s">
        <v>83</v>
      </c>
      <c r="N6" s="285" t="s">
        <v>26</v>
      </c>
      <c r="O6" s="276" t="s">
        <v>10</v>
      </c>
      <c r="P6" s="280">
        <v>14</v>
      </c>
      <c r="Q6" s="280">
        <v>0</v>
      </c>
      <c r="R6" s="280">
        <v>14</v>
      </c>
      <c r="S6" s="280" t="s">
        <v>488</v>
      </c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  <c r="AO6" s="286"/>
      <c r="AP6" s="286"/>
      <c r="AQ6" s="286"/>
      <c r="AR6" s="286"/>
      <c r="AS6" s="286"/>
      <c r="AT6" s="286"/>
      <c r="AU6" s="286"/>
      <c r="AV6" s="286"/>
      <c r="AW6" s="286"/>
      <c r="AX6" s="286"/>
      <c r="AY6" s="286"/>
      <c r="AZ6" s="286"/>
      <c r="BA6" s="286"/>
      <c r="BB6" s="286"/>
      <c r="BC6" s="286"/>
      <c r="BD6" s="286"/>
      <c r="BE6" s="286"/>
      <c r="BF6" s="286"/>
      <c r="BG6" s="286"/>
      <c r="BH6" s="286"/>
      <c r="BI6" s="286"/>
    </row>
    <row r="7" spans="1:61" ht="18.75">
      <c r="A7" s="277">
        <v>43212</v>
      </c>
      <c r="B7" s="278" t="s">
        <v>208</v>
      </c>
      <c r="C7" s="278">
        <v>1929</v>
      </c>
      <c r="D7" s="278">
        <v>2100</v>
      </c>
      <c r="E7" s="279" t="s">
        <v>12</v>
      </c>
      <c r="F7" s="279" t="s">
        <v>209</v>
      </c>
      <c r="G7" s="279" t="s">
        <v>3</v>
      </c>
      <c r="H7" s="279" t="s">
        <v>196</v>
      </c>
      <c r="I7" s="287" t="s">
        <v>499</v>
      </c>
      <c r="J7" s="278"/>
      <c r="K7" s="281" t="s">
        <v>493</v>
      </c>
      <c r="L7" s="276" t="s">
        <v>7</v>
      </c>
      <c r="M7" s="288" t="s">
        <v>79</v>
      </c>
      <c r="N7" s="285" t="s">
        <v>80</v>
      </c>
      <c r="O7" s="276" t="s">
        <v>10</v>
      </c>
      <c r="P7" s="280">
        <v>10</v>
      </c>
      <c r="Q7" s="280">
        <v>0</v>
      </c>
      <c r="R7" s="280">
        <v>10</v>
      </c>
      <c r="S7" s="280"/>
      <c r="T7" s="286"/>
      <c r="U7" s="286"/>
      <c r="V7" s="286"/>
      <c r="W7" s="286"/>
      <c r="X7" s="286"/>
      <c r="Y7" s="286"/>
      <c r="Z7" s="286"/>
      <c r="AA7" s="286"/>
      <c r="AB7" s="286"/>
      <c r="AC7" s="286"/>
      <c r="AD7" s="286"/>
      <c r="AE7" s="286"/>
      <c r="AF7" s="286"/>
      <c r="AG7" s="286"/>
      <c r="AH7" s="286"/>
      <c r="AI7" s="286"/>
      <c r="AJ7" s="286"/>
      <c r="AK7" s="286"/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6"/>
      <c r="AX7" s="286"/>
      <c r="AY7" s="286"/>
      <c r="AZ7" s="286"/>
      <c r="BA7" s="286"/>
      <c r="BB7" s="286"/>
      <c r="BC7" s="286"/>
      <c r="BD7" s="286"/>
      <c r="BE7" s="286"/>
      <c r="BF7" s="286"/>
      <c r="BG7" s="286"/>
      <c r="BH7" s="286"/>
      <c r="BI7" s="286"/>
    </row>
    <row r="8" spans="1:61" ht="18.75">
      <c r="A8" s="290">
        <v>43212</v>
      </c>
      <c r="B8" s="291" t="s">
        <v>403</v>
      </c>
      <c r="C8" s="291">
        <v>1800</v>
      </c>
      <c r="D8" s="291">
        <v>2008</v>
      </c>
      <c r="E8" s="292" t="s">
        <v>404</v>
      </c>
      <c r="F8" s="292" t="s">
        <v>405</v>
      </c>
      <c r="G8" s="292" t="s">
        <v>1</v>
      </c>
      <c r="H8" s="292" t="s">
        <v>407</v>
      </c>
      <c r="I8" s="296" t="s">
        <v>500</v>
      </c>
      <c r="J8" s="291"/>
      <c r="K8" s="294" t="s">
        <v>501</v>
      </c>
      <c r="L8" s="289" t="s">
        <v>7</v>
      </c>
      <c r="M8" s="297" t="s">
        <v>74</v>
      </c>
      <c r="N8" s="295" t="s">
        <v>75</v>
      </c>
      <c r="O8" s="289" t="s">
        <v>10</v>
      </c>
      <c r="P8" s="293">
        <v>14</v>
      </c>
      <c r="Q8" s="293">
        <v>0</v>
      </c>
      <c r="R8" s="293">
        <v>14</v>
      </c>
      <c r="S8" s="29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I8"/>
  <sheetViews>
    <sheetView tabSelected="1" topLeftCell="C1" workbookViewId="0">
      <selection activeCell="F14" sqref="F14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7.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1.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8.5" bestFit="1" customWidth="1"/>
  </cols>
  <sheetData>
    <row r="1" spans="1:61" ht="15">
      <c r="A1" s="307" t="s">
        <v>36</v>
      </c>
      <c r="B1" s="307" t="s">
        <v>37</v>
      </c>
      <c r="C1" s="307" t="s">
        <v>38</v>
      </c>
      <c r="D1" s="307" t="s">
        <v>39</v>
      </c>
      <c r="E1" s="307" t="s">
        <v>40</v>
      </c>
      <c r="F1" s="307" t="s">
        <v>41</v>
      </c>
      <c r="G1" s="307" t="s">
        <v>42</v>
      </c>
      <c r="H1" s="307" t="s">
        <v>43</v>
      </c>
      <c r="I1" s="307" t="s">
        <v>172</v>
      </c>
      <c r="J1" s="307" t="s">
        <v>76</v>
      </c>
      <c r="K1" s="308" t="s">
        <v>45</v>
      </c>
      <c r="L1" s="307" t="s">
        <v>46</v>
      </c>
      <c r="M1" s="308" t="s">
        <v>47</v>
      </c>
      <c r="N1" s="308" t="s">
        <v>48</v>
      </c>
      <c r="O1" s="307" t="s">
        <v>49</v>
      </c>
      <c r="P1" s="307" t="s">
        <v>50</v>
      </c>
      <c r="Q1" s="307" t="s">
        <v>51</v>
      </c>
      <c r="R1" s="307" t="s">
        <v>52</v>
      </c>
      <c r="S1" s="309" t="s">
        <v>53</v>
      </c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299"/>
      <c r="AH1" s="300"/>
      <c r="AI1" s="300"/>
      <c r="AJ1" s="300"/>
      <c r="AK1" s="300"/>
      <c r="AL1" s="300"/>
      <c r="AM1" s="300"/>
      <c r="AN1" s="300"/>
      <c r="AO1" s="300"/>
      <c r="AP1" s="300"/>
      <c r="AQ1" s="300"/>
      <c r="AR1" s="300"/>
      <c r="AS1" s="300"/>
      <c r="AT1" s="300"/>
      <c r="AU1" s="300"/>
      <c r="AV1" s="300"/>
      <c r="AW1" s="300"/>
      <c r="AX1" s="300"/>
      <c r="AY1" s="300"/>
      <c r="AZ1" s="300"/>
      <c r="BA1" s="300"/>
      <c r="BB1" s="300"/>
      <c r="BC1" s="300"/>
      <c r="BD1" s="300"/>
      <c r="BE1" s="300"/>
      <c r="BF1" s="300"/>
      <c r="BG1" s="300"/>
      <c r="BH1" s="300"/>
      <c r="BI1" s="300"/>
    </row>
    <row r="2" spans="1:61" ht="18.75">
      <c r="A2" s="302">
        <v>43213</v>
      </c>
      <c r="B2" s="303" t="s">
        <v>0</v>
      </c>
      <c r="C2" s="303">
        <v>1330</v>
      </c>
      <c r="D2" s="303">
        <v>1512</v>
      </c>
      <c r="E2" s="304" t="s">
        <v>1</v>
      </c>
      <c r="F2" s="304" t="s">
        <v>67</v>
      </c>
      <c r="G2" s="304" t="s">
        <v>3</v>
      </c>
      <c r="H2" s="304" t="s">
        <v>196</v>
      </c>
      <c r="I2" s="313" t="s">
        <v>511</v>
      </c>
      <c r="J2" s="303"/>
      <c r="K2" s="306" t="s">
        <v>502</v>
      </c>
      <c r="L2" s="301" t="s">
        <v>7</v>
      </c>
      <c r="M2" s="314" t="s">
        <v>83</v>
      </c>
      <c r="N2" s="310" t="s">
        <v>26</v>
      </c>
      <c r="O2" s="301" t="s">
        <v>10</v>
      </c>
      <c r="P2" s="305">
        <v>14</v>
      </c>
      <c r="Q2" s="305">
        <v>0</v>
      </c>
      <c r="R2" s="305">
        <v>14</v>
      </c>
      <c r="S2" s="305" t="s">
        <v>367</v>
      </c>
      <c r="T2" s="311"/>
      <c r="U2" s="311"/>
      <c r="V2" s="311"/>
      <c r="W2" s="311"/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s="311"/>
      <c r="BF2" s="311"/>
      <c r="BG2" s="311"/>
      <c r="BH2" s="311"/>
      <c r="BI2" s="311"/>
    </row>
    <row r="3" spans="1:61" ht="18.75">
      <c r="A3" s="302">
        <v>43213</v>
      </c>
      <c r="B3" s="303" t="s">
        <v>503</v>
      </c>
      <c r="C3" s="303">
        <v>1855</v>
      </c>
      <c r="D3" s="303">
        <v>2030</v>
      </c>
      <c r="E3" s="304" t="s">
        <v>1</v>
      </c>
      <c r="F3" s="304" t="s">
        <v>67</v>
      </c>
      <c r="G3" s="304" t="s">
        <v>3</v>
      </c>
      <c r="H3" s="304" t="s">
        <v>196</v>
      </c>
      <c r="I3" s="313" t="s">
        <v>512</v>
      </c>
      <c r="J3" s="303"/>
      <c r="K3" s="306" t="s">
        <v>504</v>
      </c>
      <c r="L3" s="301" t="s">
        <v>7</v>
      </c>
      <c r="M3" s="314" t="s">
        <v>169</v>
      </c>
      <c r="N3" s="310" t="s">
        <v>17</v>
      </c>
      <c r="O3" s="301" t="s">
        <v>10</v>
      </c>
      <c r="P3" s="305">
        <v>14</v>
      </c>
      <c r="Q3" s="305">
        <v>0</v>
      </c>
      <c r="R3" s="305">
        <v>14</v>
      </c>
      <c r="S3" s="305" t="s">
        <v>419</v>
      </c>
      <c r="T3" s="311"/>
      <c r="U3" s="311"/>
      <c r="V3" s="311"/>
      <c r="W3" s="311"/>
      <c r="X3" s="311"/>
      <c r="Y3" s="311"/>
      <c r="Z3" s="311"/>
      <c r="AA3" s="311"/>
      <c r="AB3" s="311"/>
      <c r="AC3" s="311"/>
      <c r="AD3" s="311"/>
      <c r="AE3" s="311"/>
      <c r="AF3" s="311"/>
      <c r="AG3" s="311"/>
      <c r="AH3" s="311"/>
      <c r="AI3" s="311"/>
      <c r="AJ3" s="311"/>
      <c r="AK3" s="311"/>
      <c r="AL3" s="311"/>
      <c r="AM3" s="311"/>
      <c r="AN3" s="311"/>
      <c r="AO3" s="311"/>
      <c r="AP3" s="311"/>
      <c r="AQ3" s="311"/>
      <c r="AR3" s="311"/>
      <c r="AS3" s="311"/>
      <c r="AT3" s="311"/>
      <c r="AU3" s="311"/>
      <c r="AV3" s="311"/>
      <c r="AW3" s="311"/>
      <c r="AX3" s="311"/>
      <c r="AY3" s="311"/>
      <c r="AZ3" s="311"/>
      <c r="BA3" s="311"/>
      <c r="BB3" s="311"/>
      <c r="BC3" s="311"/>
      <c r="BD3" s="311"/>
      <c r="BE3" s="311"/>
      <c r="BF3" s="311"/>
      <c r="BG3" s="311"/>
      <c r="BH3" s="311"/>
      <c r="BI3" s="311"/>
    </row>
    <row r="4" spans="1:61" ht="18.75">
      <c r="A4" s="302">
        <v>43213</v>
      </c>
      <c r="B4" s="303" t="s">
        <v>0</v>
      </c>
      <c r="C4" s="303">
        <v>1730</v>
      </c>
      <c r="D4" s="303">
        <v>1906</v>
      </c>
      <c r="E4" s="304" t="s">
        <v>1</v>
      </c>
      <c r="F4" s="304" t="s">
        <v>67</v>
      </c>
      <c r="G4" s="304" t="s">
        <v>3</v>
      </c>
      <c r="H4" s="304" t="s">
        <v>196</v>
      </c>
      <c r="I4" s="313" t="s">
        <v>513</v>
      </c>
      <c r="J4" s="303"/>
      <c r="K4" s="306" t="s">
        <v>505</v>
      </c>
      <c r="L4" s="301" t="s">
        <v>7</v>
      </c>
      <c r="M4" s="314" t="s">
        <v>201</v>
      </c>
      <c r="N4" s="310" t="s">
        <v>202</v>
      </c>
      <c r="O4" s="301" t="s">
        <v>10</v>
      </c>
      <c r="P4" s="305">
        <v>14</v>
      </c>
      <c r="Q4" s="305">
        <v>0</v>
      </c>
      <c r="R4" s="305">
        <v>14</v>
      </c>
      <c r="S4" s="305" t="s">
        <v>506</v>
      </c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1"/>
      <c r="AI4" s="311"/>
      <c r="AJ4" s="311"/>
      <c r="AK4" s="311"/>
      <c r="AL4" s="311"/>
      <c r="AM4" s="311"/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1"/>
      <c r="BC4" s="311"/>
      <c r="BD4" s="311"/>
      <c r="BE4" s="311"/>
      <c r="BF4" s="311"/>
      <c r="BG4" s="311"/>
      <c r="BH4" s="311"/>
      <c r="BI4" s="311"/>
    </row>
    <row r="5" spans="1:61" ht="18.75">
      <c r="A5" s="302">
        <v>43213</v>
      </c>
      <c r="B5" s="303" t="s">
        <v>503</v>
      </c>
      <c r="C5" s="303">
        <v>1805</v>
      </c>
      <c r="D5" s="303">
        <v>1939</v>
      </c>
      <c r="E5" s="304" t="s">
        <v>1</v>
      </c>
      <c r="F5" s="304" t="s">
        <v>67</v>
      </c>
      <c r="G5" s="304" t="s">
        <v>3</v>
      </c>
      <c r="H5" s="304" t="s">
        <v>196</v>
      </c>
      <c r="I5" s="313" t="s">
        <v>514</v>
      </c>
      <c r="J5" s="303"/>
      <c r="K5" s="306" t="s">
        <v>507</v>
      </c>
      <c r="L5" s="301" t="s">
        <v>7</v>
      </c>
      <c r="M5" s="314" t="s">
        <v>212</v>
      </c>
      <c r="N5" s="310" t="s">
        <v>213</v>
      </c>
      <c r="O5" s="301" t="s">
        <v>10</v>
      </c>
      <c r="P5" s="305">
        <v>14</v>
      </c>
      <c r="Q5" s="305">
        <v>0</v>
      </c>
      <c r="R5" s="305">
        <v>14</v>
      </c>
      <c r="S5" s="305" t="s">
        <v>508</v>
      </c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1"/>
      <c r="AE5" s="311"/>
      <c r="AF5" s="311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</row>
    <row r="6" spans="1:61" ht="18.75">
      <c r="A6" s="302">
        <v>43213</v>
      </c>
      <c r="B6" s="303" t="s">
        <v>509</v>
      </c>
      <c r="C6" s="303">
        <v>1900</v>
      </c>
      <c r="D6" s="303">
        <v>2022</v>
      </c>
      <c r="E6" s="304" t="s">
        <v>12</v>
      </c>
      <c r="F6" s="304" t="s">
        <v>209</v>
      </c>
      <c r="G6" s="304" t="s">
        <v>3</v>
      </c>
      <c r="H6" s="304" t="s">
        <v>196</v>
      </c>
      <c r="I6" s="313" t="s">
        <v>515</v>
      </c>
      <c r="J6" s="303"/>
      <c r="K6" s="306" t="s">
        <v>510</v>
      </c>
      <c r="L6" s="301" t="s">
        <v>7</v>
      </c>
      <c r="M6" s="314" t="s">
        <v>60</v>
      </c>
      <c r="N6" s="310" t="s">
        <v>257</v>
      </c>
      <c r="O6" s="301" t="s">
        <v>10</v>
      </c>
      <c r="P6" s="305">
        <v>14</v>
      </c>
      <c r="Q6" s="305">
        <v>0</v>
      </c>
      <c r="R6" s="305">
        <v>14</v>
      </c>
      <c r="S6" s="305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1"/>
      <c r="BC6" s="311"/>
      <c r="BD6" s="311"/>
      <c r="BE6" s="311"/>
      <c r="BF6" s="311"/>
      <c r="BG6" s="311"/>
      <c r="BH6" s="311"/>
      <c r="BI6" s="311"/>
    </row>
    <row r="7" spans="1:61" ht="18.75">
      <c r="A7" s="302">
        <v>43213</v>
      </c>
      <c r="B7" s="303" t="s">
        <v>503</v>
      </c>
      <c r="C7" s="303">
        <v>1929</v>
      </c>
      <c r="D7" s="303">
        <v>2059</v>
      </c>
      <c r="E7" s="304" t="s">
        <v>12</v>
      </c>
      <c r="F7" s="304" t="s">
        <v>209</v>
      </c>
      <c r="G7" s="304" t="s">
        <v>3</v>
      </c>
      <c r="H7" s="304" t="s">
        <v>196</v>
      </c>
      <c r="I7" s="313" t="s">
        <v>516</v>
      </c>
      <c r="J7" s="303"/>
      <c r="K7" s="317" t="s">
        <v>519</v>
      </c>
      <c r="L7" s="301" t="s">
        <v>7</v>
      </c>
      <c r="M7" s="316" t="s">
        <v>457</v>
      </c>
      <c r="N7" s="310" t="s">
        <v>386</v>
      </c>
      <c r="O7" s="301" t="s">
        <v>10</v>
      </c>
      <c r="P7" s="305">
        <v>8</v>
      </c>
      <c r="Q7" s="305">
        <v>0</v>
      </c>
      <c r="R7" s="305">
        <v>8</v>
      </c>
      <c r="S7" s="305"/>
      <c r="T7" s="311"/>
      <c r="U7" s="311"/>
      <c r="V7" s="311"/>
      <c r="W7" s="311"/>
      <c r="X7" s="311"/>
      <c r="Y7" s="311"/>
      <c r="Z7" s="311"/>
      <c r="AA7" s="311"/>
      <c r="AB7" s="311"/>
      <c r="AC7" s="311"/>
      <c r="AD7" s="311"/>
      <c r="AE7" s="311"/>
      <c r="AF7" s="311"/>
      <c r="AG7" s="311"/>
      <c r="AH7" s="311"/>
      <c r="AI7" s="311"/>
      <c r="AJ7" s="311"/>
      <c r="AK7" s="311"/>
      <c r="AL7" s="311"/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1"/>
      <c r="BC7" s="311"/>
      <c r="BD7" s="311"/>
      <c r="BE7" s="311"/>
      <c r="BF7" s="311"/>
      <c r="BG7" s="311"/>
      <c r="BH7" s="311"/>
      <c r="BI7" s="311"/>
    </row>
    <row r="8" spans="1:61" s="298" customFormat="1" ht="18.75">
      <c r="A8" s="302">
        <v>43213</v>
      </c>
      <c r="B8" s="303" t="s">
        <v>403</v>
      </c>
      <c r="C8" s="303">
        <v>1530</v>
      </c>
      <c r="D8" s="303">
        <v>1631</v>
      </c>
      <c r="E8" s="304" t="s">
        <v>404</v>
      </c>
      <c r="F8" s="304" t="s">
        <v>405</v>
      </c>
      <c r="G8" s="304" t="s">
        <v>1</v>
      </c>
      <c r="H8" s="304" t="s">
        <v>407</v>
      </c>
      <c r="I8" s="312" t="s">
        <v>517</v>
      </c>
      <c r="J8" s="303"/>
      <c r="K8" s="306" t="s">
        <v>518</v>
      </c>
      <c r="L8" s="301" t="s">
        <v>7</v>
      </c>
      <c r="M8" s="316" t="s">
        <v>56</v>
      </c>
      <c r="N8" s="315" t="s">
        <v>142</v>
      </c>
      <c r="O8" s="301" t="s">
        <v>10</v>
      </c>
      <c r="P8" s="305">
        <v>14</v>
      </c>
      <c r="Q8" s="305">
        <v>0</v>
      </c>
      <c r="R8" s="305">
        <v>14</v>
      </c>
      <c r="S8" s="30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7"/>
  <sheetViews>
    <sheetView workbookViewId="0">
      <selection activeCell="M13" sqref="M1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76</v>
      </c>
      <c r="K1" s="53" t="s">
        <v>45</v>
      </c>
      <c r="L1" s="52" t="s">
        <v>46</v>
      </c>
      <c r="M1" s="65" t="s">
        <v>154</v>
      </c>
      <c r="N1" s="53" t="s">
        <v>48</v>
      </c>
      <c r="O1" s="52" t="s">
        <v>49</v>
      </c>
      <c r="P1" s="52" t="s">
        <v>50</v>
      </c>
      <c r="Q1" s="52" t="s">
        <v>51</v>
      </c>
      <c r="R1" s="52" t="s">
        <v>52</v>
      </c>
      <c r="S1" s="54" t="s">
        <v>53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1" s="45" customFormat="1" ht="18.75">
      <c r="A2" s="39">
        <v>43193</v>
      </c>
      <c r="B2" s="50" t="s">
        <v>0</v>
      </c>
      <c r="C2" s="44">
        <v>1459</v>
      </c>
      <c r="D2" s="44">
        <v>1645</v>
      </c>
      <c r="E2" s="50" t="s">
        <v>1</v>
      </c>
      <c r="F2" s="50" t="s">
        <v>67</v>
      </c>
      <c r="G2" s="50" t="s">
        <v>3</v>
      </c>
      <c r="H2" s="50" t="s">
        <v>4</v>
      </c>
      <c r="I2" s="51" t="s">
        <v>77</v>
      </c>
      <c r="J2" s="51"/>
      <c r="K2" s="43" t="s">
        <v>78</v>
      </c>
      <c r="L2" s="40" t="s">
        <v>7</v>
      </c>
      <c r="M2" s="47" t="s">
        <v>79</v>
      </c>
      <c r="N2" s="42" t="s">
        <v>80</v>
      </c>
      <c r="O2" s="40" t="s">
        <v>10</v>
      </c>
      <c r="P2" s="46">
        <v>12</v>
      </c>
      <c r="Q2" s="46">
        <v>0</v>
      </c>
      <c r="R2" s="46">
        <v>12</v>
      </c>
      <c r="S2" s="40" t="s">
        <v>57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spans="1:61" s="45" customFormat="1" ht="18.75">
      <c r="A3" s="39">
        <v>43193</v>
      </c>
      <c r="B3" s="50" t="s">
        <v>0</v>
      </c>
      <c r="C3" s="44">
        <v>1825</v>
      </c>
      <c r="D3" s="44">
        <v>2011</v>
      </c>
      <c r="E3" s="50" t="s">
        <v>1</v>
      </c>
      <c r="F3" s="50" t="s">
        <v>67</v>
      </c>
      <c r="G3" s="50" t="s">
        <v>3</v>
      </c>
      <c r="H3" s="50" t="s">
        <v>4</v>
      </c>
      <c r="I3" s="51" t="s">
        <v>81</v>
      </c>
      <c r="J3" s="51"/>
      <c r="K3" s="43" t="s">
        <v>82</v>
      </c>
      <c r="L3" s="40" t="s">
        <v>7</v>
      </c>
      <c r="M3" s="47" t="s">
        <v>83</v>
      </c>
      <c r="N3" s="42" t="s">
        <v>26</v>
      </c>
      <c r="O3" s="40" t="s">
        <v>10</v>
      </c>
      <c r="P3" s="46">
        <v>14</v>
      </c>
      <c r="Q3" s="46">
        <v>0</v>
      </c>
      <c r="R3" s="46">
        <v>14</v>
      </c>
      <c r="S3" s="40" t="s">
        <v>57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 spans="1:61" s="45" customFormat="1" ht="18.75">
      <c r="A4" s="39">
        <v>43193</v>
      </c>
      <c r="B4" s="50" t="s">
        <v>66</v>
      </c>
      <c r="C4" s="44">
        <v>1929</v>
      </c>
      <c r="D4" s="44">
        <v>2125</v>
      </c>
      <c r="E4" s="50" t="s">
        <v>1</v>
      </c>
      <c r="F4" s="50" t="s">
        <v>67</v>
      </c>
      <c r="G4" s="50" t="s">
        <v>3</v>
      </c>
      <c r="H4" s="50" t="s">
        <v>4</v>
      </c>
      <c r="I4" s="51" t="s">
        <v>84</v>
      </c>
      <c r="J4" s="51"/>
      <c r="K4" s="43" t="s">
        <v>85</v>
      </c>
      <c r="L4" s="40" t="s">
        <v>7</v>
      </c>
      <c r="M4" s="47" t="s">
        <v>86</v>
      </c>
      <c r="N4" s="42" t="s">
        <v>9</v>
      </c>
      <c r="O4" s="40" t="s">
        <v>10</v>
      </c>
      <c r="P4" s="46">
        <v>14</v>
      </c>
      <c r="Q4" s="46">
        <v>0</v>
      </c>
      <c r="R4" s="46">
        <v>14</v>
      </c>
      <c r="S4" s="40" t="s">
        <v>57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 spans="1:61" s="45" customFormat="1" ht="18.75">
      <c r="A5" s="39">
        <v>43193</v>
      </c>
      <c r="B5" s="50" t="s">
        <v>31</v>
      </c>
      <c r="C5" s="44">
        <v>1620</v>
      </c>
      <c r="D5" s="44">
        <v>1810</v>
      </c>
      <c r="E5" s="50" t="s">
        <v>12</v>
      </c>
      <c r="F5" s="50" t="s">
        <v>13</v>
      </c>
      <c r="G5" s="50" t="s">
        <v>3</v>
      </c>
      <c r="H5" s="50" t="s">
        <v>4</v>
      </c>
      <c r="I5" s="51" t="s">
        <v>87</v>
      </c>
      <c r="J5" s="51"/>
      <c r="K5" s="43" t="s">
        <v>88</v>
      </c>
      <c r="L5" s="40" t="s">
        <v>7</v>
      </c>
      <c r="M5" s="47" t="s">
        <v>70</v>
      </c>
      <c r="N5" s="42" t="s">
        <v>71</v>
      </c>
      <c r="O5" s="40" t="s">
        <v>10</v>
      </c>
      <c r="P5" s="46">
        <v>14</v>
      </c>
      <c r="Q5" s="46">
        <v>0</v>
      </c>
      <c r="R5" s="46">
        <v>14</v>
      </c>
      <c r="S5" s="40" t="s">
        <v>57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 spans="1:61" s="45" customFormat="1" ht="18.75">
      <c r="A6" s="39">
        <v>43193</v>
      </c>
      <c r="B6" s="50" t="s">
        <v>66</v>
      </c>
      <c r="C6" s="44">
        <v>1920</v>
      </c>
      <c r="D6" s="44">
        <v>2123</v>
      </c>
      <c r="E6" s="50" t="s">
        <v>12</v>
      </c>
      <c r="F6" s="50" t="s">
        <v>13</v>
      </c>
      <c r="G6" s="50" t="s">
        <v>3</v>
      </c>
      <c r="H6" s="50" t="s">
        <v>4</v>
      </c>
      <c r="I6" s="51" t="s">
        <v>89</v>
      </c>
      <c r="J6" s="51"/>
      <c r="K6" s="43" t="s">
        <v>90</v>
      </c>
      <c r="L6" s="40" t="s">
        <v>7</v>
      </c>
      <c r="M6" s="47" t="s">
        <v>74</v>
      </c>
      <c r="N6" s="42" t="s">
        <v>75</v>
      </c>
      <c r="O6" s="40" t="s">
        <v>10</v>
      </c>
      <c r="P6" s="46">
        <v>14</v>
      </c>
      <c r="Q6" s="46">
        <v>0</v>
      </c>
      <c r="R6" s="46">
        <v>14</v>
      </c>
      <c r="S6" s="40" t="s">
        <v>57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 spans="1:61" s="45" customFormat="1" ht="18.75">
      <c r="A7" s="39">
        <v>43193</v>
      </c>
      <c r="B7" s="50" t="s">
        <v>11</v>
      </c>
      <c r="C7" s="44">
        <v>1355</v>
      </c>
      <c r="D7" s="44">
        <v>1549</v>
      </c>
      <c r="E7" s="50" t="s">
        <v>12</v>
      </c>
      <c r="F7" s="50" t="s">
        <v>13</v>
      </c>
      <c r="G7" s="50" t="s">
        <v>3</v>
      </c>
      <c r="H7" s="50" t="s">
        <v>4</v>
      </c>
      <c r="I7" s="51" t="s">
        <v>91</v>
      </c>
      <c r="J7" s="51"/>
      <c r="K7" s="43" t="s">
        <v>92</v>
      </c>
      <c r="L7" s="40" t="s">
        <v>7</v>
      </c>
      <c r="M7" s="47" t="s">
        <v>93</v>
      </c>
      <c r="N7" s="42" t="s">
        <v>94</v>
      </c>
      <c r="O7" s="40" t="s">
        <v>10</v>
      </c>
      <c r="P7" s="46">
        <v>14</v>
      </c>
      <c r="Q7" s="46">
        <v>0</v>
      </c>
      <c r="R7" s="46">
        <v>14</v>
      </c>
      <c r="S7" s="40" t="s">
        <v>57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5"/>
  <sheetViews>
    <sheetView topLeftCell="F1" workbookViewId="0">
      <selection activeCell="N3" sqref="N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37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43194</v>
      </c>
      <c r="B2" s="59" t="s">
        <v>120</v>
      </c>
      <c r="C2" s="59">
        <v>1929</v>
      </c>
      <c r="D2" s="59">
        <v>2144</v>
      </c>
      <c r="E2" s="60" t="s">
        <v>101</v>
      </c>
      <c r="F2" s="60" t="s">
        <v>99</v>
      </c>
      <c r="G2" s="60" t="s">
        <v>103</v>
      </c>
      <c r="H2" s="60" t="s">
        <v>104</v>
      </c>
      <c r="I2" s="61" t="s">
        <v>143</v>
      </c>
      <c r="J2" s="59"/>
      <c r="K2" s="63" t="s">
        <v>144</v>
      </c>
      <c r="L2" s="57" t="str">
        <f t="shared" ref="L2:L4" si="0">IF(A2&lt;&gt;"","武汉威伟机械","------")</f>
        <v>武汉威伟机械</v>
      </c>
      <c r="M2" s="67" t="str">
        <f>VLOOKUP(O2,[1]ch!$A$1:$B$31,2,0)</f>
        <v>鄂AHB101</v>
      </c>
      <c r="N2" s="59" t="s">
        <v>95</v>
      </c>
      <c r="O2" s="68" t="s">
        <v>145</v>
      </c>
      <c r="P2" s="57" t="str">
        <f>IF(A2&lt;&gt;"","9.6米","--")</f>
        <v>9.6米</v>
      </c>
      <c r="Q2" s="62">
        <v>8</v>
      </c>
      <c r="R2" s="62">
        <v>0</v>
      </c>
      <c r="S2" s="62">
        <f t="shared" ref="S2:S4" si="1">SUM(Q2:R2)</f>
        <v>8</v>
      </c>
      <c r="T2" s="57" t="str">
        <f t="shared" ref="T2:T4" si="2">IF(A2&lt;&gt;"","分拣摆渡","----")</f>
        <v>分拣摆渡</v>
      </c>
    </row>
    <row r="3" spans="1:62" s="69" customFormat="1" ht="18.75">
      <c r="A3" s="58">
        <v>43194</v>
      </c>
      <c r="B3" s="59" t="s">
        <v>146</v>
      </c>
      <c r="C3" s="59">
        <v>1230</v>
      </c>
      <c r="D3" s="59">
        <v>1411</v>
      </c>
      <c r="E3" s="60" t="s">
        <v>101</v>
      </c>
      <c r="F3" s="60" t="s">
        <v>99</v>
      </c>
      <c r="G3" s="60" t="s">
        <v>103</v>
      </c>
      <c r="H3" s="60" t="s">
        <v>104</v>
      </c>
      <c r="I3" s="61" t="s">
        <v>147</v>
      </c>
      <c r="J3" s="59"/>
      <c r="K3" s="63" t="s">
        <v>148</v>
      </c>
      <c r="L3" s="57" t="str">
        <f t="shared" si="0"/>
        <v>武汉威伟机械</v>
      </c>
      <c r="M3" s="67" t="e">
        <f>VLOOKUP(O3,[1]ch!$A$1:$B$31,2,0)</f>
        <v>#N/A</v>
      </c>
      <c r="N3" s="59" t="s">
        <v>60</v>
      </c>
      <c r="O3" s="68" t="s">
        <v>127</v>
      </c>
      <c r="P3" s="57" t="str">
        <f t="shared" ref="P3:P4" si="3">IF(A3&lt;&gt;"","9.6米","--")</f>
        <v>9.6米</v>
      </c>
      <c r="Q3" s="62">
        <v>14</v>
      </c>
      <c r="R3" s="62">
        <v>0</v>
      </c>
      <c r="S3" s="62">
        <f t="shared" si="1"/>
        <v>14</v>
      </c>
      <c r="T3" s="57" t="str">
        <f t="shared" si="2"/>
        <v>分拣摆渡</v>
      </c>
    </row>
    <row r="4" spans="1:62" s="69" customFormat="1" ht="18.75">
      <c r="A4" s="58">
        <v>43194</v>
      </c>
      <c r="B4" s="59" t="s">
        <v>120</v>
      </c>
      <c r="C4" s="59">
        <v>1715</v>
      </c>
      <c r="D4" s="59">
        <v>1902</v>
      </c>
      <c r="E4" s="60" t="s">
        <v>101</v>
      </c>
      <c r="F4" s="60" t="s">
        <v>99</v>
      </c>
      <c r="G4" s="60" t="s">
        <v>103</v>
      </c>
      <c r="H4" s="60" t="s">
        <v>104</v>
      </c>
      <c r="I4" s="61" t="s">
        <v>149</v>
      </c>
      <c r="J4" s="59"/>
      <c r="K4" s="63" t="s">
        <v>150</v>
      </c>
      <c r="L4" s="57" t="str">
        <f t="shared" si="0"/>
        <v>武汉威伟机械</v>
      </c>
      <c r="M4" s="67" t="str">
        <f>VLOOKUP(O4,[1]ch!$A$1:$B$31,2,0)</f>
        <v>鄂FJU350</v>
      </c>
      <c r="N4" s="59" t="s">
        <v>56</v>
      </c>
      <c r="O4" s="68" t="s">
        <v>142</v>
      </c>
      <c r="P4" s="57" t="str">
        <f t="shared" si="3"/>
        <v>9.6米</v>
      </c>
      <c r="Q4" s="62">
        <v>14</v>
      </c>
      <c r="R4" s="62">
        <v>0</v>
      </c>
      <c r="S4" s="62">
        <f t="shared" si="1"/>
        <v>14</v>
      </c>
      <c r="T4" s="57" t="str">
        <f t="shared" si="2"/>
        <v>分拣摆渡</v>
      </c>
    </row>
    <row r="5" spans="1:62" s="69" customFormat="1" ht="18.75">
      <c r="A5" s="58">
        <v>43194</v>
      </c>
      <c r="B5" s="59" t="s">
        <v>111</v>
      </c>
      <c r="C5" s="59">
        <v>1825</v>
      </c>
      <c r="D5" s="59">
        <v>2027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151</v>
      </c>
      <c r="J5" s="59"/>
      <c r="K5" s="63" t="s">
        <v>152</v>
      </c>
      <c r="L5" s="57" t="str">
        <f>IF(A5&lt;&gt;"","武汉威伟机械","------")</f>
        <v>武汉威伟机械</v>
      </c>
      <c r="M5" s="67" t="str">
        <f>VLOOKUP(O5,[1]ch!$A$1:$B$31,2,0)</f>
        <v>鄂ALU291</v>
      </c>
      <c r="N5" s="59" t="s">
        <v>74</v>
      </c>
      <c r="O5" s="68" t="s">
        <v>153</v>
      </c>
      <c r="P5" s="57" t="str">
        <f>IF(A5&lt;&gt;"","9.6米","--")</f>
        <v>9.6米</v>
      </c>
      <c r="Q5" s="62">
        <v>14</v>
      </c>
      <c r="R5" s="62">
        <v>0</v>
      </c>
      <c r="S5" s="62">
        <f>SUM(Q5:R5)</f>
        <v>14</v>
      </c>
      <c r="T5" s="57" t="str">
        <f>IF(A5&lt;&gt;"","分拣摆渡","----")</f>
        <v>分拣摆渡</v>
      </c>
    </row>
  </sheetData>
  <phoneticPr fontId="3" type="noConversion"/>
  <conditionalFormatting sqref="I5:K5">
    <cfRule type="duplicateValues" dxfId="56" priority="3"/>
  </conditionalFormatting>
  <conditionalFormatting sqref="I5">
    <cfRule type="duplicateValues" dxfId="55" priority="2"/>
  </conditionalFormatting>
  <conditionalFormatting sqref="K5">
    <cfRule type="duplicateValues" dxfId="54" priority="1"/>
  </conditionalFormatting>
  <conditionalFormatting sqref="I2:I4">
    <cfRule type="duplicateValues" dxfId="53" priority="4"/>
  </conditionalFormatting>
  <conditionalFormatting sqref="K2:K4">
    <cfRule type="duplicateValues" dxfId="52" priority="5"/>
  </conditionalFormatting>
  <conditionalFormatting sqref="I2:I5">
    <cfRule type="duplicateValues" dxfId="51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5"/>
  <sheetViews>
    <sheetView workbookViewId="0">
      <selection activeCell="J1" sqref="J1:J104857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4.625" bestFit="1" customWidth="1"/>
    <col min="14" max="14" width="8.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10" customFormat="1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43195</v>
      </c>
      <c r="B2" s="59" t="s">
        <v>100</v>
      </c>
      <c r="C2" s="59">
        <v>1920</v>
      </c>
      <c r="D2" s="59">
        <v>2109</v>
      </c>
      <c r="E2" s="60" t="s">
        <v>101</v>
      </c>
      <c r="F2" s="60" t="s">
        <v>102</v>
      </c>
      <c r="G2" s="60" t="s">
        <v>103</v>
      </c>
      <c r="H2" s="60" t="s">
        <v>104</v>
      </c>
      <c r="I2" s="61" t="s">
        <v>105</v>
      </c>
      <c r="J2" s="59"/>
      <c r="K2" s="63" t="s">
        <v>106</v>
      </c>
      <c r="L2" s="57" t="str">
        <f t="shared" ref="L2:L5" si="0">IF(A2&lt;&gt;"","武汉威伟机械","------")</f>
        <v>武汉威伟机械</v>
      </c>
      <c r="M2" s="67" t="str">
        <f>VLOOKUP(O2,[1]ch!$A$1:$B$31,2,0)</f>
        <v>鄂AAW309</v>
      </c>
      <c r="N2" s="59"/>
      <c r="O2" s="68" t="s">
        <v>107</v>
      </c>
      <c r="P2" s="57" t="str">
        <f t="shared" ref="P2:P5" si="1">IF(A2&lt;&gt;"","9.6米","--")</f>
        <v>9.6米</v>
      </c>
      <c r="Q2" s="62">
        <v>11</v>
      </c>
      <c r="R2" s="62">
        <v>0</v>
      </c>
      <c r="S2" s="62">
        <f t="shared" ref="S2:S5" si="2">SUM(Q2:R2)</f>
        <v>11</v>
      </c>
      <c r="T2" s="57" t="str">
        <f t="shared" ref="T2:T5" si="3">IF(A2&lt;&gt;"","分拣摆渡","----")</f>
        <v>分拣摆渡</v>
      </c>
    </row>
    <row r="3" spans="1:62" s="69" customFormat="1" ht="18.75">
      <c r="A3" s="58">
        <v>43195</v>
      </c>
      <c r="B3" s="59" t="s">
        <v>100</v>
      </c>
      <c r="C3" s="59">
        <v>1640</v>
      </c>
      <c r="D3" s="59">
        <v>1835</v>
      </c>
      <c r="E3" s="60" t="s">
        <v>101</v>
      </c>
      <c r="F3" s="60" t="s">
        <v>102</v>
      </c>
      <c r="G3" s="60" t="s">
        <v>103</v>
      </c>
      <c r="H3" s="60" t="s">
        <v>104</v>
      </c>
      <c r="I3" s="61" t="s">
        <v>108</v>
      </c>
      <c r="J3" s="59"/>
      <c r="K3" s="63" t="s">
        <v>109</v>
      </c>
      <c r="L3" s="57" t="str">
        <f t="shared" si="0"/>
        <v>武汉威伟机械</v>
      </c>
      <c r="M3" s="67" t="str">
        <f>VLOOKUP(O3,[1]ch!$A$1:$B$31,2,0)</f>
        <v>鄂ABY256</v>
      </c>
      <c r="N3" s="59"/>
      <c r="O3" s="68" t="s">
        <v>110</v>
      </c>
      <c r="P3" s="57" t="str">
        <f t="shared" si="1"/>
        <v>9.6米</v>
      </c>
      <c r="Q3" s="62">
        <v>14</v>
      </c>
      <c r="R3" s="62">
        <v>0</v>
      </c>
      <c r="S3" s="62">
        <f t="shared" si="2"/>
        <v>14</v>
      </c>
      <c r="T3" s="57" t="str">
        <f t="shared" si="3"/>
        <v>分拣摆渡</v>
      </c>
    </row>
    <row r="4" spans="1:62" s="69" customFormat="1" ht="18.75">
      <c r="A4" s="58">
        <v>43195</v>
      </c>
      <c r="B4" s="59" t="s">
        <v>111</v>
      </c>
      <c r="C4" s="59">
        <v>1930</v>
      </c>
      <c r="D4" s="59">
        <v>2107</v>
      </c>
      <c r="E4" s="60" t="s">
        <v>112</v>
      </c>
      <c r="F4" s="60" t="s">
        <v>113</v>
      </c>
      <c r="G4" s="60" t="s">
        <v>103</v>
      </c>
      <c r="H4" s="60" t="s">
        <v>104</v>
      </c>
      <c r="I4" s="61" t="s">
        <v>114</v>
      </c>
      <c r="J4" s="59"/>
      <c r="K4" s="63" t="s">
        <v>115</v>
      </c>
      <c r="L4" s="57" t="str">
        <f t="shared" si="0"/>
        <v>武汉威伟机械</v>
      </c>
      <c r="M4" s="67" t="str">
        <f>VLOOKUP(O4,[1]ch!$A$1:$B$31,2,0)</f>
        <v>鄂ABY277</v>
      </c>
      <c r="N4" s="59"/>
      <c r="O4" s="68" t="s">
        <v>116</v>
      </c>
      <c r="P4" s="57" t="str">
        <f t="shared" si="1"/>
        <v>9.6米</v>
      </c>
      <c r="Q4" s="62">
        <v>8</v>
      </c>
      <c r="R4" s="62">
        <v>0</v>
      </c>
      <c r="S4" s="62">
        <f t="shared" si="2"/>
        <v>8</v>
      </c>
      <c r="T4" s="57" t="str">
        <f t="shared" si="3"/>
        <v>分拣摆渡</v>
      </c>
    </row>
    <row r="5" spans="1:62" s="69" customFormat="1" ht="18.75">
      <c r="A5" s="58">
        <v>43195</v>
      </c>
      <c r="B5" s="59" t="s">
        <v>111</v>
      </c>
      <c r="C5" s="59">
        <v>1458</v>
      </c>
      <c r="D5" s="59">
        <v>1649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117</v>
      </c>
      <c r="J5" s="59"/>
      <c r="K5" s="63" t="s">
        <v>118</v>
      </c>
      <c r="L5" s="57" t="str">
        <f t="shared" si="0"/>
        <v>武汉威伟机械</v>
      </c>
      <c r="M5" s="67" t="str">
        <f>VLOOKUP(O5,[1]ch!$A$1:$B$32,2,0)</f>
        <v>粤BGR032</v>
      </c>
      <c r="N5" s="59"/>
      <c r="O5" s="68" t="s">
        <v>119</v>
      </c>
      <c r="P5" s="57" t="str">
        <f t="shared" si="1"/>
        <v>9.6米</v>
      </c>
      <c r="Q5" s="62">
        <v>9</v>
      </c>
      <c r="R5" s="62">
        <v>0</v>
      </c>
      <c r="S5" s="62">
        <f t="shared" si="2"/>
        <v>9</v>
      </c>
      <c r="T5" s="57" t="str">
        <f t="shared" si="3"/>
        <v>分拣摆渡</v>
      </c>
    </row>
  </sheetData>
  <phoneticPr fontId="3" type="noConversion"/>
  <conditionalFormatting sqref="I2:K5">
    <cfRule type="duplicateValues" dxfId="50" priority="3"/>
  </conditionalFormatting>
  <conditionalFormatting sqref="I2:I5">
    <cfRule type="duplicateValues" dxfId="49" priority="2"/>
  </conditionalFormatting>
  <conditionalFormatting sqref="K2:K5">
    <cfRule type="duplicateValues" dxfId="48" priority="1"/>
  </conditionalFormatting>
  <conditionalFormatting sqref="I2:I5">
    <cfRule type="duplicateValues" dxfId="4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5"/>
  <sheetViews>
    <sheetView topLeftCell="G1" workbookViewId="0">
      <selection activeCell="N1" sqref="N1:P1048576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19.625" bestFit="1" customWidth="1"/>
    <col min="9" max="9" width="14.375" customWidth="1"/>
    <col min="10" max="10" width="20.5" hidden="1" customWidth="1"/>
    <col min="11" max="11" width="12.5" hidden="1" customWidth="1"/>
    <col min="12" max="12" width="14" customWidth="1"/>
    <col min="13" max="13" width="16.625" bestFit="1" customWidth="1"/>
    <col min="14" max="14" width="14.5" customWidth="1"/>
    <col min="15" max="15" width="9" customWidth="1"/>
    <col min="16" max="16" width="8.875" bestFit="1" customWidth="1"/>
    <col min="17" max="17" width="18.2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43196</v>
      </c>
      <c r="B2" s="59" t="s">
        <v>120</v>
      </c>
      <c r="C2" s="59">
        <v>1530</v>
      </c>
      <c r="D2" s="59">
        <v>1728</v>
      </c>
      <c r="E2" s="60" t="s">
        <v>101</v>
      </c>
      <c r="F2" s="60" t="s">
        <v>102</v>
      </c>
      <c r="G2" s="60" t="s">
        <v>103</v>
      </c>
      <c r="H2" s="60" t="s">
        <v>104</v>
      </c>
      <c r="I2" s="72" t="s">
        <v>136</v>
      </c>
      <c r="J2" s="70" t="s">
        <v>121</v>
      </c>
      <c r="K2" s="59"/>
      <c r="L2" s="63" t="s">
        <v>122</v>
      </c>
      <c r="M2" s="57" t="str">
        <f>IF(A2&lt;&gt;"","武汉威伟机械","------")</f>
        <v>武汉威伟机械</v>
      </c>
      <c r="N2" s="67" t="e">
        <f>VLOOKUP(P2,[1]ch!$A$1:$B$32,2,0)</f>
        <v>#N/A</v>
      </c>
      <c r="O2" s="59"/>
      <c r="P2" s="68" t="s">
        <v>123</v>
      </c>
      <c r="Q2" s="57" t="str">
        <f>IF(A2&lt;&gt;"","9.6米","--")</f>
        <v>9.6米</v>
      </c>
      <c r="R2" s="62">
        <v>14</v>
      </c>
      <c r="S2" s="62">
        <v>0</v>
      </c>
      <c r="T2" s="62">
        <f>SUM(R2:S2)</f>
        <v>14</v>
      </c>
      <c r="U2" s="57" t="str">
        <f>IF(A2&lt;&gt;"","分拣摆渡","----")</f>
        <v>分拣摆渡</v>
      </c>
    </row>
    <row r="3" spans="1:63" s="69" customFormat="1" ht="18.75">
      <c r="A3" s="58">
        <v>43196</v>
      </c>
      <c r="B3" s="59" t="s">
        <v>124</v>
      </c>
      <c r="C3" s="59">
        <v>1459</v>
      </c>
      <c r="D3" s="59">
        <v>1642</v>
      </c>
      <c r="E3" s="60" t="s">
        <v>112</v>
      </c>
      <c r="F3" s="60" t="s">
        <v>113</v>
      </c>
      <c r="G3" s="60" t="s">
        <v>103</v>
      </c>
      <c r="H3" s="60" t="s">
        <v>104</v>
      </c>
      <c r="I3" s="72" t="s">
        <v>137</v>
      </c>
      <c r="J3" s="70" t="s">
        <v>125</v>
      </c>
      <c r="K3" s="59"/>
      <c r="L3" s="63" t="s">
        <v>126</v>
      </c>
      <c r="M3" s="57" t="str">
        <f>IF(A3&lt;&gt;"","武汉威伟机械","------")</f>
        <v>武汉威伟机械</v>
      </c>
      <c r="N3" s="67" t="e">
        <f>VLOOKUP(P3,[1]ch!$A$1:$B$32,2,0)</f>
        <v>#N/A</v>
      </c>
      <c r="O3" s="59"/>
      <c r="P3" s="68" t="s">
        <v>127</v>
      </c>
      <c r="Q3" s="57" t="str">
        <f>IF(A3&lt;&gt;"","9.6米","--")</f>
        <v>9.6米</v>
      </c>
      <c r="R3" s="62">
        <v>11</v>
      </c>
      <c r="S3" s="62">
        <v>0</v>
      </c>
      <c r="T3" s="62">
        <f>SUM(R3:S3)</f>
        <v>11</v>
      </c>
      <c r="U3" s="57" t="str">
        <f>IF(A3&lt;&gt;"","分拣摆渡","----")</f>
        <v>分拣摆渡</v>
      </c>
    </row>
    <row r="4" spans="1:63" s="69" customFormat="1" ht="18.75">
      <c r="A4" s="58">
        <v>43196</v>
      </c>
      <c r="B4" s="59" t="s">
        <v>111</v>
      </c>
      <c r="C4" s="59">
        <v>1929</v>
      </c>
      <c r="D4" s="59">
        <v>2103</v>
      </c>
      <c r="E4" s="60" t="s">
        <v>112</v>
      </c>
      <c r="F4" s="60" t="s">
        <v>113</v>
      </c>
      <c r="G4" s="60" t="s">
        <v>103</v>
      </c>
      <c r="H4" s="60" t="s">
        <v>104</v>
      </c>
      <c r="I4" s="72" t="s">
        <v>138</v>
      </c>
      <c r="J4" s="70" t="s">
        <v>128</v>
      </c>
      <c r="K4" s="59"/>
      <c r="L4" s="63" t="s">
        <v>129</v>
      </c>
      <c r="M4" s="57" t="str">
        <f>IF(A4&lt;&gt;"","武汉威伟机械","------")</f>
        <v>武汉威伟机械</v>
      </c>
      <c r="N4" s="67" t="str">
        <f>VLOOKUP(P4,[1]ch!$A$1:$B$32,2,0)</f>
        <v>鄂AFE237</v>
      </c>
      <c r="O4" s="59"/>
      <c r="P4" s="68" t="s">
        <v>130</v>
      </c>
      <c r="Q4" s="57" t="str">
        <f>IF(A4&lt;&gt;"","9.6米","--")</f>
        <v>9.6米</v>
      </c>
      <c r="R4" s="62">
        <v>14</v>
      </c>
      <c r="S4" s="62">
        <v>0</v>
      </c>
      <c r="T4" s="62">
        <f>SUM(R4:S4)</f>
        <v>14</v>
      </c>
      <c r="U4" s="57" t="str">
        <f>IF(A4&lt;&gt;"","分拣摆渡","----")</f>
        <v>分拣摆渡</v>
      </c>
    </row>
    <row r="5" spans="1:63" s="69" customFormat="1" ht="18.75">
      <c r="A5" s="58">
        <v>43196</v>
      </c>
      <c r="B5" s="59" t="s">
        <v>111</v>
      </c>
      <c r="C5" s="59">
        <v>1930</v>
      </c>
      <c r="D5" s="59">
        <v>2130</v>
      </c>
      <c r="E5" s="60" t="s">
        <v>112</v>
      </c>
      <c r="F5" s="60" t="s">
        <v>113</v>
      </c>
      <c r="G5" s="60" t="s">
        <v>103</v>
      </c>
      <c r="H5" s="60" t="s">
        <v>104</v>
      </c>
      <c r="I5" s="72" t="s">
        <v>139</v>
      </c>
      <c r="J5" s="70" t="s">
        <v>131</v>
      </c>
      <c r="K5" s="59"/>
      <c r="L5" s="63" t="s">
        <v>132</v>
      </c>
      <c r="M5" s="57" t="str">
        <f>IF(A5&lt;&gt;"","武汉威伟机械","------")</f>
        <v>武汉威伟机械</v>
      </c>
      <c r="N5" s="67" t="str">
        <f>VLOOKUP(P5,[1]ch!$A$1:$B$32,2,0)</f>
        <v>鄂AZV377</v>
      </c>
      <c r="O5" s="59"/>
      <c r="P5" s="68" t="s">
        <v>133</v>
      </c>
      <c r="Q5" s="57" t="str">
        <f>IF(A5&lt;&gt;"","9.6米","--")</f>
        <v>9.6米</v>
      </c>
      <c r="R5" s="62">
        <v>6</v>
      </c>
      <c r="S5" s="62">
        <v>0</v>
      </c>
      <c r="T5" s="62">
        <f>SUM(R5:S5)</f>
        <v>6</v>
      </c>
      <c r="U5" s="57" t="str">
        <f>IF(A5&lt;&gt;"","分拣摆渡","----")</f>
        <v>分拣摆渡</v>
      </c>
    </row>
  </sheetData>
  <phoneticPr fontId="3" type="noConversion"/>
  <conditionalFormatting sqref="I2:L5">
    <cfRule type="duplicateValues" dxfId="46" priority="2"/>
  </conditionalFormatting>
  <conditionalFormatting sqref="I2:J5">
    <cfRule type="duplicateValues" dxfId="45" priority="3"/>
  </conditionalFormatting>
  <conditionalFormatting sqref="L2:L5">
    <cfRule type="duplicateValues" dxfId="44" priority="4"/>
  </conditionalFormatting>
  <conditionalFormatting sqref="I1:L1">
    <cfRule type="duplicateValues" dxfId="43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"/>
  <sheetViews>
    <sheetView topLeftCell="C1" workbookViewId="0">
      <selection activeCell="L2" sqref="A2:XFD6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23.25" bestFit="1" customWidth="1"/>
    <col min="9" max="9" width="0" hidden="1" customWidth="1"/>
    <col min="10" max="10" width="14" customWidth="1"/>
    <col min="11" max="11" width="0" hidden="1" customWidth="1"/>
    <col min="12" max="12" width="14" customWidth="1"/>
    <col min="13" max="13" width="16.625" bestFit="1" customWidth="1"/>
    <col min="14" max="14" width="14.5" hidden="1" customWidth="1"/>
    <col min="15" max="15" width="13" bestFit="1" customWidth="1"/>
    <col min="16" max="16" width="8.875" bestFit="1" customWidth="1"/>
    <col min="17" max="17" width="7.87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43197</v>
      </c>
      <c r="B2" s="59" t="s">
        <v>120</v>
      </c>
      <c r="C2" s="59">
        <v>1540</v>
      </c>
      <c r="D2" s="59">
        <v>1718</v>
      </c>
      <c r="E2" s="60" t="s">
        <v>101</v>
      </c>
      <c r="F2" s="60" t="s">
        <v>102</v>
      </c>
      <c r="G2" s="60" t="s">
        <v>103</v>
      </c>
      <c r="H2" s="60" t="s">
        <v>155</v>
      </c>
      <c r="I2" s="70"/>
      <c r="J2" s="70" t="s">
        <v>156</v>
      </c>
      <c r="K2" s="59"/>
      <c r="L2" s="63" t="s">
        <v>157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鄂AZV373</v>
      </c>
      <c r="O2" s="59" t="s">
        <v>169</v>
      </c>
      <c r="P2" s="68" t="s">
        <v>158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:T6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43197</v>
      </c>
      <c r="B3" s="59" t="s">
        <v>120</v>
      </c>
      <c r="C3" s="59">
        <v>1400</v>
      </c>
      <c r="D3" s="59">
        <v>1526</v>
      </c>
      <c r="E3" s="60" t="s">
        <v>101</v>
      </c>
      <c r="F3" s="60" t="s">
        <v>102</v>
      </c>
      <c r="G3" s="60" t="s">
        <v>103</v>
      </c>
      <c r="H3" s="60" t="s">
        <v>155</v>
      </c>
      <c r="I3" s="70"/>
      <c r="J3" s="70" t="s">
        <v>159</v>
      </c>
      <c r="K3" s="59"/>
      <c r="L3" s="63" t="s">
        <v>160</v>
      </c>
      <c r="M3" s="57" t="str">
        <f t="shared" si="0"/>
        <v>武汉威伟机械</v>
      </c>
      <c r="N3" s="67" t="str">
        <f>VLOOKUP(P3,[1]ch!$A$1:$B$32,2,0)</f>
        <v>鄂AQQ353</v>
      </c>
      <c r="O3" s="59" t="s">
        <v>83</v>
      </c>
      <c r="P3" s="68" t="s">
        <v>161</v>
      </c>
      <c r="Q3" s="57" t="str">
        <f t="shared" si="1"/>
        <v>9.6米</v>
      </c>
      <c r="R3" s="62">
        <v>14</v>
      </c>
      <c r="S3" s="62">
        <v>0</v>
      </c>
      <c r="T3" s="62">
        <f t="shared" si="2"/>
        <v>14</v>
      </c>
      <c r="U3" s="57" t="str">
        <f t="shared" si="3"/>
        <v>分拣摆渡</v>
      </c>
    </row>
    <row r="4" spans="1:63" s="69" customFormat="1" ht="18.75">
      <c r="A4" s="58">
        <v>43197</v>
      </c>
      <c r="B4" s="59" t="s">
        <v>111</v>
      </c>
      <c r="C4" s="59">
        <v>1840</v>
      </c>
      <c r="D4" s="59">
        <v>2040</v>
      </c>
      <c r="E4" s="73" t="s">
        <v>112</v>
      </c>
      <c r="F4" s="60" t="s">
        <v>113</v>
      </c>
      <c r="G4" s="60" t="s">
        <v>103</v>
      </c>
      <c r="H4" s="60" t="s">
        <v>104</v>
      </c>
      <c r="I4" s="70"/>
      <c r="J4" s="70" t="s">
        <v>162</v>
      </c>
      <c r="K4" s="59"/>
      <c r="L4" s="63" t="s">
        <v>163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2"/>
        <v>14</v>
      </c>
      <c r="U4" s="57" t="str">
        <f t="shared" si="3"/>
        <v>分拣摆渡</v>
      </c>
    </row>
    <row r="5" spans="1:63" s="69" customFormat="1" ht="18.75">
      <c r="A5" s="58">
        <v>43197</v>
      </c>
      <c r="B5" s="59" t="s">
        <v>111</v>
      </c>
      <c r="C5" s="59">
        <v>1930</v>
      </c>
      <c r="D5" s="59">
        <v>2115</v>
      </c>
      <c r="E5" s="73" t="s">
        <v>112</v>
      </c>
      <c r="F5" s="60" t="s">
        <v>113</v>
      </c>
      <c r="G5" s="60" t="s">
        <v>103</v>
      </c>
      <c r="H5" s="60" t="s">
        <v>104</v>
      </c>
      <c r="I5" s="70"/>
      <c r="J5" s="70" t="s">
        <v>165</v>
      </c>
      <c r="K5" s="59"/>
      <c r="L5" s="63" t="s">
        <v>166</v>
      </c>
      <c r="M5" s="57" t="str">
        <f t="shared" si="0"/>
        <v>武汉威伟机械</v>
      </c>
      <c r="N5" s="67" t="str">
        <f>VLOOKUP(P5,[1]ch!$A$1:$B$32,2,0)</f>
        <v>鄂AAW309</v>
      </c>
      <c r="O5" s="59" t="s">
        <v>170</v>
      </c>
      <c r="P5" s="68" t="s">
        <v>107</v>
      </c>
      <c r="Q5" s="57" t="str">
        <f t="shared" si="1"/>
        <v>9.6米</v>
      </c>
      <c r="R5" s="62">
        <v>7</v>
      </c>
      <c r="S5" s="62">
        <v>0</v>
      </c>
      <c r="T5" s="62">
        <f t="shared" si="2"/>
        <v>7</v>
      </c>
      <c r="U5" s="57" t="str">
        <f t="shared" si="3"/>
        <v>分拣摆渡</v>
      </c>
    </row>
    <row r="6" spans="1:63" s="69" customFormat="1" ht="18.75">
      <c r="A6" s="58">
        <v>43197</v>
      </c>
      <c r="B6" s="59" t="s">
        <v>120</v>
      </c>
      <c r="C6" s="59">
        <v>1850</v>
      </c>
      <c r="D6" s="59">
        <v>2040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0" t="s">
        <v>167</v>
      </c>
      <c r="K6" s="59"/>
      <c r="L6" s="63" t="s">
        <v>168</v>
      </c>
      <c r="M6" s="57" t="str">
        <f t="shared" si="0"/>
        <v>武汉威伟机械</v>
      </c>
      <c r="N6" s="67" t="str">
        <f>VLOOKUP(P6,[1]ch!$A$1:$B$32,2,0)</f>
        <v>鄂ABY256</v>
      </c>
      <c r="O6" s="59" t="s">
        <v>64</v>
      </c>
      <c r="P6" s="68" t="s">
        <v>110</v>
      </c>
      <c r="Q6" s="57" t="str">
        <f t="shared" si="1"/>
        <v>9.6米</v>
      </c>
      <c r="R6" s="62">
        <v>14</v>
      </c>
      <c r="S6" s="62">
        <v>0</v>
      </c>
      <c r="T6" s="62">
        <f t="shared" si="2"/>
        <v>14</v>
      </c>
      <c r="U6" s="57" t="str">
        <f t="shared" si="3"/>
        <v>分拣摆渡</v>
      </c>
    </row>
  </sheetData>
  <phoneticPr fontId="3" type="noConversion"/>
  <conditionalFormatting sqref="L2:L6">
    <cfRule type="duplicateValues" dxfId="42" priority="2"/>
  </conditionalFormatting>
  <conditionalFormatting sqref="I2:L6">
    <cfRule type="duplicateValues" dxfId="41" priority="3"/>
  </conditionalFormatting>
  <conditionalFormatting sqref="I2:J6">
    <cfRule type="duplicateValues" dxfId="40" priority="4"/>
  </conditionalFormatting>
  <conditionalFormatting sqref="I1:L1">
    <cfRule type="duplicateValues" dxfId="3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171</v>
      </c>
      <c r="J1" s="64" t="s">
        <v>172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43198</v>
      </c>
      <c r="B2" s="59" t="s">
        <v>173</v>
      </c>
      <c r="C2" s="59">
        <v>1705</v>
      </c>
      <c r="D2" s="59">
        <v>1903</v>
      </c>
      <c r="E2" s="60" t="s">
        <v>112</v>
      </c>
      <c r="F2" s="60" t="s">
        <v>113</v>
      </c>
      <c r="G2" s="60" t="s">
        <v>103</v>
      </c>
      <c r="H2" s="60" t="s">
        <v>104</v>
      </c>
      <c r="I2" s="70"/>
      <c r="J2" s="74" t="s">
        <v>181</v>
      </c>
      <c r="K2" s="59"/>
      <c r="L2" s="63" t="s">
        <v>174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鄂ALU291</v>
      </c>
      <c r="O2" s="59" t="s">
        <v>74</v>
      </c>
      <c r="P2" s="68" t="s">
        <v>153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43198</v>
      </c>
      <c r="B3" s="59" t="s">
        <v>111</v>
      </c>
      <c r="C3" s="59">
        <v>1820</v>
      </c>
      <c r="D3" s="59">
        <v>1903</v>
      </c>
      <c r="E3" s="60" t="s">
        <v>112</v>
      </c>
      <c r="F3" s="60" t="s">
        <v>113</v>
      </c>
      <c r="G3" s="60" t="s">
        <v>103</v>
      </c>
      <c r="H3" s="60" t="s">
        <v>104</v>
      </c>
      <c r="I3" s="70"/>
      <c r="J3" s="74" t="s">
        <v>182</v>
      </c>
      <c r="K3" s="59"/>
      <c r="L3" s="63" t="s">
        <v>175</v>
      </c>
      <c r="M3" s="57" t="str">
        <f t="shared" si="0"/>
        <v>武汉威伟机械</v>
      </c>
      <c r="N3" s="67" t="str">
        <f>VLOOKUP(P3,[1]ch!$A$1:$B$32,2,0)</f>
        <v>鄂AZR992</v>
      </c>
      <c r="O3" s="59" t="s">
        <v>180</v>
      </c>
      <c r="P3" s="68" t="s">
        <v>176</v>
      </c>
      <c r="Q3" s="57" t="str">
        <f t="shared" si="1"/>
        <v>9.6米</v>
      </c>
      <c r="R3" s="62">
        <v>14</v>
      </c>
      <c r="S3" s="62">
        <v>0</v>
      </c>
      <c r="T3" s="62">
        <f t="shared" ref="T3:T6" si="4">SUM(R3:S3)</f>
        <v>14</v>
      </c>
      <c r="U3" s="57" t="str">
        <f t="shared" si="3"/>
        <v>分拣摆渡</v>
      </c>
    </row>
    <row r="4" spans="1:63" s="69" customFormat="1" ht="18.75">
      <c r="A4" s="58">
        <v>43198</v>
      </c>
      <c r="B4" s="59" t="s">
        <v>173</v>
      </c>
      <c r="C4" s="59">
        <v>1805</v>
      </c>
      <c r="D4" s="59">
        <v>1954</v>
      </c>
      <c r="E4" s="60" t="s">
        <v>112</v>
      </c>
      <c r="F4" s="60" t="s">
        <v>113</v>
      </c>
      <c r="G4" s="60" t="s">
        <v>103</v>
      </c>
      <c r="H4" s="60" t="s">
        <v>104</v>
      </c>
      <c r="I4" s="70"/>
      <c r="J4" s="74" t="s">
        <v>183</v>
      </c>
      <c r="K4" s="59"/>
      <c r="L4" s="63" t="s">
        <v>177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4"/>
        <v>14</v>
      </c>
      <c r="U4" s="57" t="str">
        <f t="shared" si="3"/>
        <v>分拣摆渡</v>
      </c>
    </row>
    <row r="5" spans="1:63" s="69" customFormat="1" ht="18.75">
      <c r="A5" s="58">
        <v>43198</v>
      </c>
      <c r="B5" s="59" t="s">
        <v>111</v>
      </c>
      <c r="C5" s="59">
        <v>1929</v>
      </c>
      <c r="D5" s="59">
        <v>2125</v>
      </c>
      <c r="E5" s="60" t="s">
        <v>112</v>
      </c>
      <c r="F5" s="60" t="s">
        <v>113</v>
      </c>
      <c r="G5" s="60" t="s">
        <v>103</v>
      </c>
      <c r="H5" s="60" t="s">
        <v>104</v>
      </c>
      <c r="I5" s="70"/>
      <c r="J5" s="74" t="s">
        <v>184</v>
      </c>
      <c r="K5" s="59"/>
      <c r="L5" s="63" t="s">
        <v>178</v>
      </c>
      <c r="M5" s="57" t="str">
        <f t="shared" si="0"/>
        <v>武汉威伟机械</v>
      </c>
      <c r="N5" s="67" t="str">
        <f>VLOOKUP(P5,[1]ch!$A$1:$B$32,2,0)</f>
        <v>鄂AQQ353</v>
      </c>
      <c r="O5" s="59" t="s">
        <v>83</v>
      </c>
      <c r="P5" s="68" t="s">
        <v>161</v>
      </c>
      <c r="Q5" s="57" t="str">
        <f t="shared" si="1"/>
        <v>9.6米</v>
      </c>
      <c r="R5" s="62">
        <v>14</v>
      </c>
      <c r="S5" s="62">
        <v>0</v>
      </c>
      <c r="T5" s="62">
        <f t="shared" si="4"/>
        <v>14</v>
      </c>
      <c r="U5" s="57" t="str">
        <f t="shared" si="3"/>
        <v>分拣摆渡</v>
      </c>
    </row>
    <row r="6" spans="1:63" s="69" customFormat="1" ht="18.75">
      <c r="A6" s="58">
        <v>43198</v>
      </c>
      <c r="B6" s="59" t="s">
        <v>100</v>
      </c>
      <c r="C6" s="59">
        <v>1910</v>
      </c>
      <c r="D6" s="59">
        <v>2134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4" t="s">
        <v>185</v>
      </c>
      <c r="K6" s="59"/>
      <c r="L6" s="63" t="s">
        <v>179</v>
      </c>
      <c r="M6" s="57" t="str">
        <f t="shared" si="0"/>
        <v>武汉威伟机械</v>
      </c>
      <c r="N6" s="67" t="str">
        <f>VLOOKUP(P6,[1]ch!$A$1:$B$32,2,0)</f>
        <v>鄂AHB101</v>
      </c>
      <c r="O6" s="59" t="s">
        <v>95</v>
      </c>
      <c r="P6" s="68" t="s">
        <v>145</v>
      </c>
      <c r="Q6" s="57" t="str">
        <f t="shared" si="1"/>
        <v>9.6米</v>
      </c>
      <c r="R6" s="62">
        <v>14</v>
      </c>
      <c r="S6" s="62">
        <v>0</v>
      </c>
      <c r="T6" s="62">
        <f t="shared" si="4"/>
        <v>14</v>
      </c>
      <c r="U6" s="57" t="str">
        <f t="shared" si="3"/>
        <v>分拣摆渡</v>
      </c>
    </row>
  </sheetData>
  <phoneticPr fontId="3" type="noConversion"/>
  <conditionalFormatting sqref="I1:L1">
    <cfRule type="duplicateValues" dxfId="38" priority="1"/>
  </conditionalFormatting>
  <conditionalFormatting sqref="L2:L6">
    <cfRule type="duplicateValues" dxfId="37" priority="2"/>
  </conditionalFormatting>
  <conditionalFormatting sqref="I2:L6">
    <cfRule type="duplicateValues" dxfId="36" priority="3"/>
  </conditionalFormatting>
  <conditionalFormatting sqref="I2:J6">
    <cfRule type="duplicateValues" dxfId="35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J5"/>
  <sheetViews>
    <sheetView topLeftCell="F1" workbookViewId="0">
      <selection activeCell="F2" sqref="A2:XFD5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172</v>
      </c>
      <c r="J1" s="64" t="s">
        <v>134</v>
      </c>
      <c r="K1" s="65" t="s">
        <v>45</v>
      </c>
      <c r="L1" s="64" t="s">
        <v>46</v>
      </c>
      <c r="M1" s="65" t="s">
        <v>135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43199</v>
      </c>
      <c r="B2" s="59" t="s">
        <v>100</v>
      </c>
      <c r="C2" s="59">
        <v>1929</v>
      </c>
      <c r="D2" s="59">
        <v>2105</v>
      </c>
      <c r="E2" s="60" t="s">
        <v>112</v>
      </c>
      <c r="F2" s="60" t="s">
        <v>113</v>
      </c>
      <c r="G2" s="60" t="s">
        <v>103</v>
      </c>
      <c r="H2" s="60" t="s">
        <v>104</v>
      </c>
      <c r="I2" s="70" t="s">
        <v>186</v>
      </c>
      <c r="J2" s="59"/>
      <c r="K2" s="63" t="s">
        <v>187</v>
      </c>
      <c r="L2" s="57" t="str">
        <f>IF(A2&lt;&gt;"","武汉威伟机械","------")</f>
        <v>武汉威伟机械</v>
      </c>
      <c r="M2" s="67" t="e">
        <f>VLOOKUP(O2,[1]ch!$A$1:$B$32,2,0)</f>
        <v>#N/A</v>
      </c>
      <c r="N2" s="59" t="s">
        <v>60</v>
      </c>
      <c r="O2" s="68" t="s">
        <v>127</v>
      </c>
      <c r="P2" s="57" t="str">
        <f>IF(A2&lt;&gt;"","9.6米","--")</f>
        <v>9.6米</v>
      </c>
      <c r="Q2" s="62">
        <v>14</v>
      </c>
      <c r="R2" s="62">
        <v>0</v>
      </c>
      <c r="S2" s="62">
        <f t="shared" ref="S2:S5" si="0">SUM(Q2:R2)</f>
        <v>14</v>
      </c>
      <c r="T2" s="57" t="str">
        <f t="shared" ref="T2:T5" si="1">IF(A2&lt;&gt;"","分拣摆渡","----")</f>
        <v>分拣摆渡</v>
      </c>
    </row>
    <row r="3" spans="1:62" s="69" customFormat="1" ht="18.75">
      <c r="A3" s="58">
        <v>43199</v>
      </c>
      <c r="B3" s="59" t="s">
        <v>124</v>
      </c>
      <c r="C3" s="59">
        <v>1828</v>
      </c>
      <c r="D3" s="59">
        <v>2018</v>
      </c>
      <c r="E3" s="60" t="s">
        <v>112</v>
      </c>
      <c r="F3" s="60" t="s">
        <v>113</v>
      </c>
      <c r="G3" s="60" t="s">
        <v>103</v>
      </c>
      <c r="H3" s="60" t="s">
        <v>104</v>
      </c>
      <c r="I3" s="70" t="s">
        <v>188</v>
      </c>
      <c r="J3" s="59"/>
      <c r="K3" s="63" t="s">
        <v>189</v>
      </c>
      <c r="L3" s="57" t="str">
        <f>IF(A3&lt;&gt;"","武汉威伟机械","------")</f>
        <v>武汉威伟机械</v>
      </c>
      <c r="M3" s="67" t="str">
        <f>VLOOKUP(O3,[1]ch!$A$1:$B$32,2,0)</f>
        <v>鄂ALU291</v>
      </c>
      <c r="N3" s="59" t="s">
        <v>74</v>
      </c>
      <c r="O3" s="68" t="s">
        <v>153</v>
      </c>
      <c r="P3" s="57" t="str">
        <f>IF(A3&lt;&gt;"","9.6米","--")</f>
        <v>9.6米</v>
      </c>
      <c r="Q3" s="62">
        <v>14</v>
      </c>
      <c r="R3" s="62">
        <v>0</v>
      </c>
      <c r="S3" s="62">
        <f t="shared" si="0"/>
        <v>14</v>
      </c>
      <c r="T3" s="57" t="str">
        <f t="shared" si="1"/>
        <v>分拣摆渡</v>
      </c>
    </row>
    <row r="4" spans="1:62" s="69" customFormat="1" ht="18.75">
      <c r="A4" s="58">
        <v>43199</v>
      </c>
      <c r="B4" s="59" t="s">
        <v>124</v>
      </c>
      <c r="C4" s="59">
        <v>1640</v>
      </c>
      <c r="D4" s="59">
        <v>1843</v>
      </c>
      <c r="E4" s="60" t="s">
        <v>112</v>
      </c>
      <c r="F4" s="60" t="s">
        <v>113</v>
      </c>
      <c r="G4" s="60" t="s">
        <v>103</v>
      </c>
      <c r="H4" s="60" t="s">
        <v>104</v>
      </c>
      <c r="I4" s="70" t="s">
        <v>190</v>
      </c>
      <c r="J4" s="59"/>
      <c r="K4" s="63" t="s">
        <v>191</v>
      </c>
      <c r="L4" s="57" t="str">
        <f>IF(A4&lt;&gt;"","武汉威伟机械","------")</f>
        <v>武汉威伟机械</v>
      </c>
      <c r="M4" s="67" t="str">
        <f>VLOOKUP(O4,[1]ch!$A$1:$B$32,2,0)</f>
        <v>粤BGR032</v>
      </c>
      <c r="N4" s="59" t="s">
        <v>34</v>
      </c>
      <c r="O4" s="68" t="s">
        <v>119</v>
      </c>
      <c r="P4" s="57" t="str">
        <f>IF(A4&lt;&gt;"","9.6米","--")</f>
        <v>9.6米</v>
      </c>
      <c r="Q4" s="62">
        <v>15</v>
      </c>
      <c r="R4" s="62">
        <v>0</v>
      </c>
      <c r="S4" s="62">
        <f t="shared" si="0"/>
        <v>15</v>
      </c>
      <c r="T4" s="57" t="str">
        <f t="shared" si="1"/>
        <v>分拣摆渡</v>
      </c>
    </row>
    <row r="5" spans="1:62" s="69" customFormat="1" ht="18.75">
      <c r="A5" s="58">
        <v>43199</v>
      </c>
      <c r="B5" s="59" t="s">
        <v>124</v>
      </c>
      <c r="C5" s="59">
        <v>1800</v>
      </c>
      <c r="D5" s="59">
        <v>1950</v>
      </c>
      <c r="E5" s="60" t="s">
        <v>112</v>
      </c>
      <c r="F5" s="60" t="s">
        <v>113</v>
      </c>
      <c r="G5" s="60" t="s">
        <v>103</v>
      </c>
      <c r="H5" s="60" t="s">
        <v>104</v>
      </c>
      <c r="I5" s="70" t="s">
        <v>192</v>
      </c>
      <c r="J5" s="59"/>
      <c r="K5" s="63" t="s">
        <v>193</v>
      </c>
      <c r="L5" s="57" t="str">
        <f>IF(A5&lt;&gt;"","武汉威伟机械","------")</f>
        <v>武汉威伟机械</v>
      </c>
      <c r="M5" s="67" t="str">
        <f>VLOOKUP(O5,[1]ch!$A$1:$B$32,2,0)</f>
        <v>鄂AFE237</v>
      </c>
      <c r="N5" s="59" t="s">
        <v>79</v>
      </c>
      <c r="O5" s="68" t="s">
        <v>130</v>
      </c>
      <c r="P5" s="57" t="str">
        <f>IF(A5&lt;&gt;"","9.6米","--")</f>
        <v>9.6米</v>
      </c>
      <c r="Q5" s="62">
        <v>14</v>
      </c>
      <c r="R5" s="62">
        <v>0</v>
      </c>
      <c r="S5" s="62">
        <f t="shared" si="0"/>
        <v>14</v>
      </c>
      <c r="T5" s="57" t="str">
        <f t="shared" si="1"/>
        <v>分拣摆渡</v>
      </c>
    </row>
  </sheetData>
  <phoneticPr fontId="3" type="noConversion"/>
  <conditionalFormatting sqref="K2:K5">
    <cfRule type="duplicateValues" dxfId="34" priority="2"/>
  </conditionalFormatting>
  <conditionalFormatting sqref="I1:K1">
    <cfRule type="duplicateValues" dxfId="33" priority="52"/>
  </conditionalFormatting>
  <conditionalFormatting sqref="I2:K5">
    <cfRule type="duplicateValues" dxfId="32" priority="53"/>
  </conditionalFormatting>
  <conditionalFormatting sqref="I2:I5">
    <cfRule type="duplicateValues" dxfId="31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汇总明线</vt:lpstr>
      <vt:lpstr>4-19</vt:lpstr>
      <vt:lpstr>4-20</vt:lpstr>
      <vt:lpstr>4-21</vt:lpstr>
      <vt:lpstr>4-22</vt:lpstr>
      <vt:lpstr>4-23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2018-04-02T00:07:19Z</dcterms:created>
  <dcterms:modified xsi:type="dcterms:W3CDTF">2018-04-24T12:21:58Z</dcterms:modified>
</cp:coreProperties>
</file>