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charts/style1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120" windowWidth="15600" windowHeight="8055" tabRatio="647" firstSheet="2" activeTab="10"/>
  </bookViews>
  <sheets>
    <sheet name="4-1" sheetId="1" r:id="rId1"/>
    <sheet name="4-2" sheetId="2" r:id="rId2"/>
    <sheet name="4-3" sheetId="5" r:id="rId3"/>
    <sheet name="4-4" sheetId="6" r:id="rId4"/>
    <sheet name="4-5" sheetId="9" r:id="rId5"/>
    <sheet name="4-6" sheetId="10" r:id="rId6"/>
    <sheet name="4-7" sheetId="11" r:id="rId7"/>
    <sheet name="4-8" sheetId="12" r:id="rId8"/>
    <sheet name="4-9" sheetId="14" r:id="rId9"/>
    <sheet name="4-10" sheetId="15" r:id="rId10"/>
    <sheet name="4-11" sheetId="16" r:id="rId11"/>
    <sheet name="ch" sheetId="4" r:id="rId12"/>
    <sheet name="Sheet2" sheetId="13" r:id="rId13"/>
    <sheet name="汇总明线" sheetId="7" r:id="rId14"/>
  </sheets>
  <definedNames>
    <definedName name="_xlnm._FilterDatabase" localSheetId="0" hidden="1">'4-1'!$L$1:$L$109</definedName>
    <definedName name="_xlnm._FilterDatabase" localSheetId="9" hidden="1">'4-10'!$A$1:$V$28</definedName>
    <definedName name="_xlnm._FilterDatabase" localSheetId="1" hidden="1">'4-2'!$A$2:$T$84</definedName>
    <definedName name="_xlnm._FilterDatabase" localSheetId="2" hidden="1">'4-3'!$A$2:$T$42</definedName>
    <definedName name="_xlnm._FilterDatabase" localSheetId="3" hidden="1">'4-4'!$A$2:$T$64</definedName>
    <definedName name="_xlnm._FilterDatabase" localSheetId="4" hidden="1">'4-5'!$A$1:$U$34</definedName>
    <definedName name="_xlnm._FilterDatabase" localSheetId="5" hidden="1">'4-6'!$A$1:$U$31</definedName>
    <definedName name="_xlnm._FilterDatabase" localSheetId="6" hidden="1">'4-7'!$A$1:$U$58</definedName>
    <definedName name="_xlnm._FilterDatabase" localSheetId="7" hidden="1">'4-8'!$A$1:$U$40</definedName>
    <definedName name="_xlnm._FilterDatabase" localSheetId="8" hidden="1">'4-9'!$A$1:$U$25</definedName>
  </definedNames>
  <calcPr calcId="125725"/>
  <pivotCaches>
    <pivotCache cacheId="0" r:id="rId15"/>
  </pivotCaches>
</workbook>
</file>

<file path=xl/calcChain.xml><?xml version="1.0" encoding="utf-8"?>
<calcChain xmlns="http://schemas.openxmlformats.org/spreadsheetml/2006/main">
  <c r="V5" i="16"/>
  <c r="U5"/>
  <c r="R5"/>
  <c r="O5"/>
  <c r="N5"/>
  <c r="N4"/>
  <c r="O4"/>
  <c r="R4"/>
  <c r="U4"/>
  <c r="V4"/>
  <c r="N15"/>
  <c r="O15"/>
  <c r="R15"/>
  <c r="U15"/>
  <c r="V15"/>
  <c r="N14"/>
  <c r="O14"/>
  <c r="R14"/>
  <c r="U14"/>
  <c r="V14"/>
  <c r="N13"/>
  <c r="O13"/>
  <c r="R13"/>
  <c r="U13"/>
  <c r="V13"/>
  <c r="N12"/>
  <c r="O12"/>
  <c r="R12"/>
  <c r="U12"/>
  <c r="V12"/>
  <c r="N11"/>
  <c r="O11"/>
  <c r="R11"/>
  <c r="U11"/>
  <c r="V11"/>
  <c r="N10"/>
  <c r="O10"/>
  <c r="R10"/>
  <c r="U10"/>
  <c r="V10"/>
  <c r="V9"/>
  <c r="U9"/>
  <c r="R9"/>
  <c r="O9"/>
  <c r="N9"/>
  <c r="N8"/>
  <c r="O8"/>
  <c r="R8"/>
  <c r="U8"/>
  <c r="V8"/>
  <c r="N7"/>
  <c r="O7"/>
  <c r="R7"/>
  <c r="U7"/>
  <c r="V7"/>
  <c r="V6"/>
  <c r="U6"/>
  <c r="R6"/>
  <c r="O6"/>
  <c r="N6"/>
  <c r="N3"/>
  <c r="O3"/>
  <c r="R3"/>
  <c r="U3"/>
  <c r="V3"/>
  <c r="U2"/>
  <c r="O2"/>
  <c r="N2"/>
  <c r="R2"/>
  <c r="V2"/>
  <c r="N30" i="15"/>
  <c r="O30"/>
  <c r="R30"/>
  <c r="U30"/>
  <c r="V30"/>
  <c r="V29"/>
  <c r="U29"/>
  <c r="R29"/>
  <c r="O29"/>
  <c r="N29"/>
  <c r="M11" i="12"/>
  <c r="N11"/>
  <c r="Q11"/>
  <c r="T11"/>
  <c r="U11"/>
  <c r="N28" i="15"/>
  <c r="O28"/>
  <c r="R28"/>
  <c r="U28"/>
  <c r="V28"/>
  <c r="N27"/>
  <c r="O27"/>
  <c r="R27"/>
  <c r="U27"/>
  <c r="V27"/>
  <c r="N26"/>
  <c r="O26"/>
  <c r="R26"/>
  <c r="U26"/>
  <c r="V26"/>
  <c r="N25"/>
  <c r="O25"/>
  <c r="R25"/>
  <c r="U25"/>
  <c r="V25"/>
  <c r="N24"/>
  <c r="O24"/>
  <c r="R24"/>
  <c r="U24"/>
  <c r="V24"/>
  <c r="N23"/>
  <c r="O23"/>
  <c r="R23"/>
  <c r="U23"/>
  <c r="V23"/>
  <c r="N22"/>
  <c r="O22"/>
  <c r="R22"/>
  <c r="U22"/>
  <c r="V22"/>
  <c r="N21"/>
  <c r="O21"/>
  <c r="R21"/>
  <c r="U21"/>
  <c r="V21"/>
  <c r="N14"/>
  <c r="O14"/>
  <c r="R14"/>
  <c r="U14"/>
  <c r="V14"/>
  <c r="V13"/>
  <c r="U13"/>
  <c r="R13"/>
  <c r="O13"/>
  <c r="N13"/>
  <c r="V12"/>
  <c r="U12"/>
  <c r="R12"/>
  <c r="O12"/>
  <c r="N12"/>
  <c r="O3"/>
  <c r="O4"/>
  <c r="O5"/>
  <c r="O6"/>
  <c r="O7"/>
  <c r="O8"/>
  <c r="O15"/>
  <c r="O16"/>
  <c r="O17"/>
  <c r="O18"/>
  <c r="O19"/>
  <c r="O20"/>
  <c r="O9"/>
  <c r="O10"/>
  <c r="O11"/>
  <c r="O2"/>
  <c r="V11"/>
  <c r="U11"/>
  <c r="R11"/>
  <c r="N11"/>
  <c r="V10"/>
  <c r="U10"/>
  <c r="R10"/>
  <c r="N10"/>
  <c r="V9"/>
  <c r="U9"/>
  <c r="R9"/>
  <c r="N9"/>
  <c r="N5"/>
  <c r="R5"/>
  <c r="U5"/>
  <c r="V5"/>
  <c r="V6"/>
  <c r="U6"/>
  <c r="R6"/>
  <c r="N6"/>
  <c r="N4"/>
  <c r="R4"/>
  <c r="U4"/>
  <c r="V4"/>
  <c r="N3"/>
  <c r="R3"/>
  <c r="U3"/>
  <c r="V3"/>
  <c r="N20"/>
  <c r="R20"/>
  <c r="U20"/>
  <c r="V20"/>
  <c r="N19"/>
  <c r="R19"/>
  <c r="U19"/>
  <c r="V19"/>
  <c r="N18"/>
  <c r="R18"/>
  <c r="U18"/>
  <c r="V18"/>
  <c r="N17"/>
  <c r="R17"/>
  <c r="U17"/>
  <c r="V17"/>
  <c r="N16"/>
  <c r="R16"/>
  <c r="U16"/>
  <c r="V16"/>
  <c r="V15"/>
  <c r="U15"/>
  <c r="R15"/>
  <c r="N15"/>
  <c r="V8"/>
  <c r="U8"/>
  <c r="R8"/>
  <c r="N8"/>
  <c r="V7"/>
  <c r="U7"/>
  <c r="R7"/>
  <c r="N7"/>
  <c r="U2"/>
  <c r="N2"/>
  <c r="R2"/>
  <c r="V2"/>
  <c r="M25" i="14" l="1"/>
  <c r="N25"/>
  <c r="Q25"/>
  <c r="T25"/>
  <c r="U25"/>
  <c r="M24"/>
  <c r="N24"/>
  <c r="Q24"/>
  <c r="T24"/>
  <c r="U24"/>
  <c r="M23"/>
  <c r="N23"/>
  <c r="Q23"/>
  <c r="T23"/>
  <c r="U23"/>
  <c r="M22"/>
  <c r="N22"/>
  <c r="Q22"/>
  <c r="T22"/>
  <c r="U22"/>
  <c r="M21"/>
  <c r="N21"/>
  <c r="Q21"/>
  <c r="T21"/>
  <c r="U21"/>
  <c r="U20"/>
  <c r="T20"/>
  <c r="Q20"/>
  <c r="N20"/>
  <c r="M20"/>
  <c r="T17"/>
  <c r="T18"/>
  <c r="T19"/>
  <c r="T16"/>
  <c r="N16"/>
  <c r="N17"/>
  <c r="N18"/>
  <c r="N19"/>
  <c r="M16"/>
  <c r="M17"/>
  <c r="M18"/>
  <c r="M19"/>
  <c r="M15"/>
  <c r="N15"/>
  <c r="Q15"/>
  <c r="T15"/>
  <c r="U15"/>
  <c r="M14"/>
  <c r="N14"/>
  <c r="Q14"/>
  <c r="T14"/>
  <c r="U14"/>
  <c r="M5" l="1"/>
  <c r="N5"/>
  <c r="Q5"/>
  <c r="T5"/>
  <c r="U5"/>
  <c r="U11"/>
  <c r="U12"/>
  <c r="U13"/>
  <c r="T11"/>
  <c r="T12"/>
  <c r="T13"/>
  <c r="Q11"/>
  <c r="Q12"/>
  <c r="Q13"/>
  <c r="M11"/>
  <c r="N11"/>
  <c r="M12"/>
  <c r="N12"/>
  <c r="M13"/>
  <c r="N13"/>
  <c r="U10"/>
  <c r="T10"/>
  <c r="Q10"/>
  <c r="N10"/>
  <c r="M10"/>
  <c r="T26"/>
  <c r="N26"/>
  <c r="M26"/>
  <c r="T8"/>
  <c r="T9"/>
  <c r="T7"/>
  <c r="N7"/>
  <c r="N8"/>
  <c r="N9"/>
  <c r="M7"/>
  <c r="M8"/>
  <c r="M9"/>
  <c r="T6"/>
  <c r="N6"/>
  <c r="M6"/>
  <c r="M4"/>
  <c r="N4"/>
  <c r="Q4"/>
  <c r="T4"/>
  <c r="U4"/>
  <c r="T3"/>
  <c r="N3"/>
  <c r="M3"/>
  <c r="T2"/>
  <c r="N2"/>
  <c r="M2"/>
  <c r="U19"/>
  <c r="Q19"/>
  <c r="U18"/>
  <c r="Q18"/>
  <c r="U17"/>
  <c r="Q17"/>
  <c r="U16"/>
  <c r="Q16"/>
  <c r="U26"/>
  <c r="Q26"/>
  <c r="U9"/>
  <c r="Q9"/>
  <c r="U8"/>
  <c r="Q8"/>
  <c r="U7"/>
  <c r="Q7"/>
  <c r="U6"/>
  <c r="Q6"/>
  <c r="U3"/>
  <c r="Q3"/>
  <c r="U2"/>
  <c r="Q2"/>
  <c r="T26" i="12" l="1"/>
  <c r="N26"/>
  <c r="M26"/>
  <c r="U18"/>
  <c r="T18"/>
  <c r="Q18"/>
  <c r="N18"/>
  <c r="M18"/>
  <c r="U17"/>
  <c r="T17"/>
  <c r="Q17"/>
  <c r="N17"/>
  <c r="M17"/>
  <c r="U16"/>
  <c r="T16"/>
  <c r="Q16"/>
  <c r="N16"/>
  <c r="M16"/>
  <c r="T21"/>
  <c r="T22"/>
  <c r="T23"/>
  <c r="T24"/>
  <c r="T25"/>
  <c r="T20"/>
  <c r="T19"/>
  <c r="N20"/>
  <c r="N21"/>
  <c r="N22"/>
  <c r="N23"/>
  <c r="N24"/>
  <c r="N25"/>
  <c r="N19"/>
  <c r="M19"/>
  <c r="M20"/>
  <c r="M21"/>
  <c r="M22"/>
  <c r="M23"/>
  <c r="M24"/>
  <c r="M25"/>
  <c r="U15"/>
  <c r="T15"/>
  <c r="Q15"/>
  <c r="N15"/>
  <c r="M15"/>
  <c r="U14"/>
  <c r="T14"/>
  <c r="Q14"/>
  <c r="N14"/>
  <c r="M14"/>
  <c r="U13"/>
  <c r="T13"/>
  <c r="Q13"/>
  <c r="N13"/>
  <c r="M13"/>
  <c r="U12"/>
  <c r="T12"/>
  <c r="Q12"/>
  <c r="N12"/>
  <c r="M12"/>
  <c r="M5" l="1"/>
  <c r="N5"/>
  <c r="Q5"/>
  <c r="T5"/>
  <c r="U5"/>
  <c r="U6" l="1"/>
  <c r="T6"/>
  <c r="Q6"/>
  <c r="N6"/>
  <c r="M6"/>
  <c r="M10"/>
  <c r="N10"/>
  <c r="Q10"/>
  <c r="T10"/>
  <c r="U10"/>
  <c r="M9"/>
  <c r="N9"/>
  <c r="Q9"/>
  <c r="T9"/>
  <c r="U9"/>
  <c r="M8"/>
  <c r="N8"/>
  <c r="Q8"/>
  <c r="T8"/>
  <c r="U8"/>
  <c r="T7"/>
  <c r="N7"/>
  <c r="M7"/>
  <c r="T4"/>
  <c r="N4"/>
  <c r="M4"/>
  <c r="M3" l="1"/>
  <c r="N3"/>
  <c r="Q3"/>
  <c r="T3"/>
  <c r="U3"/>
  <c r="T2"/>
  <c r="N2"/>
  <c r="M2"/>
  <c r="U40"/>
  <c r="Q40"/>
  <c r="U39"/>
  <c r="Q39"/>
  <c r="U38"/>
  <c r="Q38"/>
  <c r="U37"/>
  <c r="Q37"/>
  <c r="U36"/>
  <c r="Q36"/>
  <c r="U35"/>
  <c r="Q35"/>
  <c r="U34"/>
  <c r="Q34"/>
  <c r="U33"/>
  <c r="Q33"/>
  <c r="U32"/>
  <c r="Q32"/>
  <c r="U31"/>
  <c r="Q31"/>
  <c r="U30"/>
  <c r="Q30"/>
  <c r="U29"/>
  <c r="Q29"/>
  <c r="U28"/>
  <c r="Q28"/>
  <c r="U27"/>
  <c r="Q27"/>
  <c r="U26"/>
  <c r="Q26"/>
  <c r="U25"/>
  <c r="Q25"/>
  <c r="U24"/>
  <c r="Q24"/>
  <c r="U23"/>
  <c r="Q23"/>
  <c r="U22"/>
  <c r="Q22"/>
  <c r="U21"/>
  <c r="Q21"/>
  <c r="U20"/>
  <c r="Q20"/>
  <c r="U19"/>
  <c r="Q19"/>
  <c r="U7"/>
  <c r="Q7"/>
  <c r="U4"/>
  <c r="Q4"/>
  <c r="U2"/>
  <c r="Q2"/>
  <c r="S243" i="7"/>
  <c r="R243"/>
  <c r="O243"/>
  <c r="L243"/>
  <c r="K243"/>
  <c r="S242"/>
  <c r="R242"/>
  <c r="O242"/>
  <c r="L242"/>
  <c r="K242"/>
  <c r="S241"/>
  <c r="R241"/>
  <c r="O241"/>
  <c r="L241"/>
  <c r="K241"/>
  <c r="S240"/>
  <c r="R240"/>
  <c r="O240"/>
  <c r="L240"/>
  <c r="K240"/>
  <c r="S239"/>
  <c r="R239"/>
  <c r="O239"/>
  <c r="L239"/>
  <c r="K239"/>
  <c r="S238"/>
  <c r="R238"/>
  <c r="O238"/>
  <c r="L238"/>
  <c r="K238"/>
  <c r="S237"/>
  <c r="R237"/>
  <c r="O237"/>
  <c r="L237"/>
  <c r="K237"/>
  <c r="S236"/>
  <c r="R236"/>
  <c r="O236"/>
  <c r="L236"/>
  <c r="K236"/>
  <c r="S235"/>
  <c r="R235"/>
  <c r="O235"/>
  <c r="L235"/>
  <c r="K235"/>
  <c r="S234"/>
  <c r="R234"/>
  <c r="O234"/>
  <c r="L234"/>
  <c r="K234"/>
  <c r="S233"/>
  <c r="R233"/>
  <c r="O233"/>
  <c r="L233"/>
  <c r="K233"/>
  <c r="S232"/>
  <c r="R232"/>
  <c r="O232"/>
  <c r="L232"/>
  <c r="K232"/>
  <c r="S231"/>
  <c r="R231"/>
  <c r="O231"/>
  <c r="L231"/>
  <c r="K231"/>
  <c r="S230"/>
  <c r="R230"/>
  <c r="O230"/>
  <c r="L230"/>
  <c r="K230"/>
  <c r="S229"/>
  <c r="R229"/>
  <c r="O229"/>
  <c r="L229"/>
  <c r="K229"/>
  <c r="S228"/>
  <c r="R228"/>
  <c r="O228"/>
  <c r="L228"/>
  <c r="K228"/>
  <c r="S227"/>
  <c r="R227"/>
  <c r="O227"/>
  <c r="L227"/>
  <c r="K227"/>
  <c r="S226"/>
  <c r="R226"/>
  <c r="O226"/>
  <c r="L226"/>
  <c r="K226"/>
  <c r="S225"/>
  <c r="R225"/>
  <c r="O225"/>
  <c r="L225"/>
  <c r="K225"/>
  <c r="S224"/>
  <c r="R224"/>
  <c r="O224"/>
  <c r="L224"/>
  <c r="K224"/>
  <c r="S223"/>
  <c r="R223"/>
  <c r="O223"/>
  <c r="L223"/>
  <c r="K223"/>
  <c r="S222"/>
  <c r="R222"/>
  <c r="O222"/>
  <c r="L222"/>
  <c r="K222"/>
  <c r="S221"/>
  <c r="R221"/>
  <c r="O221"/>
  <c r="L221"/>
  <c r="K221"/>
  <c r="S220"/>
  <c r="R220"/>
  <c r="O220"/>
  <c r="L220"/>
  <c r="K220"/>
  <c r="U25" i="11"/>
  <c r="T25"/>
  <c r="Q25"/>
  <c r="N25"/>
  <c r="M25"/>
  <c r="U24"/>
  <c r="T24"/>
  <c r="Q24"/>
  <c r="N24"/>
  <c r="M24"/>
  <c r="U23"/>
  <c r="T23"/>
  <c r="Q23"/>
  <c r="N23"/>
  <c r="M23"/>
  <c r="U22"/>
  <c r="T22"/>
  <c r="Q22"/>
  <c r="N22"/>
  <c r="M22"/>
  <c r="U21"/>
  <c r="T21"/>
  <c r="Q21"/>
  <c r="N21"/>
  <c r="M21"/>
  <c r="M20"/>
  <c r="N20"/>
  <c r="Q20"/>
  <c r="T20"/>
  <c r="U20"/>
  <c r="M19"/>
  <c r="N19"/>
  <c r="Q19"/>
  <c r="T19"/>
  <c r="U19"/>
  <c r="M18"/>
  <c r="N18"/>
  <c r="Q18"/>
  <c r="T18"/>
  <c r="U18"/>
  <c r="M17"/>
  <c r="N17"/>
  <c r="Q17"/>
  <c r="T17"/>
  <c r="U17"/>
  <c r="T16"/>
  <c r="M15" l="1"/>
  <c r="N15"/>
  <c r="Q15"/>
  <c r="T15"/>
  <c r="U15"/>
  <c r="M14"/>
  <c r="N14"/>
  <c r="Q14"/>
  <c r="T14"/>
  <c r="U14"/>
  <c r="M13"/>
  <c r="N13"/>
  <c r="Q13"/>
  <c r="T13"/>
  <c r="U13"/>
  <c r="M12"/>
  <c r="N12"/>
  <c r="Q12"/>
  <c r="T12"/>
  <c r="U12"/>
  <c r="M11"/>
  <c r="N11"/>
  <c r="Q11"/>
  <c r="T11"/>
  <c r="U11"/>
  <c r="T10"/>
  <c r="M3"/>
  <c r="N3"/>
  <c r="Q3"/>
  <c r="T3"/>
  <c r="U3"/>
  <c r="M5"/>
  <c r="N5"/>
  <c r="Q5"/>
  <c r="T5"/>
  <c r="U5"/>
  <c r="T9"/>
  <c r="T8"/>
  <c r="T7"/>
  <c r="T6"/>
  <c r="T4"/>
  <c r="T2"/>
  <c r="U4"/>
  <c r="U6"/>
  <c r="U7"/>
  <c r="U8"/>
  <c r="U9"/>
  <c r="U10"/>
  <c r="U16"/>
  <c r="U26"/>
  <c r="U27"/>
  <c r="U28"/>
  <c r="U29"/>
  <c r="U30"/>
  <c r="U31"/>
  <c r="U32"/>
  <c r="U33"/>
  <c r="U34"/>
  <c r="U35"/>
  <c r="U36"/>
  <c r="U37"/>
  <c r="U38"/>
  <c r="U39"/>
  <c r="U40"/>
  <c r="U41"/>
  <c r="U42"/>
  <c r="U43"/>
  <c r="U44"/>
  <c r="U45"/>
  <c r="U46"/>
  <c r="U47"/>
  <c r="U48"/>
  <c r="U49"/>
  <c r="U50"/>
  <c r="U51"/>
  <c r="U52"/>
  <c r="U53"/>
  <c r="U54"/>
  <c r="U55"/>
  <c r="U56"/>
  <c r="U57"/>
  <c r="U58"/>
  <c r="M4"/>
  <c r="M6"/>
  <c r="M7"/>
  <c r="M8"/>
  <c r="M9"/>
  <c r="M10"/>
  <c r="M16"/>
  <c r="Q4"/>
  <c r="Q6"/>
  <c r="Q7"/>
  <c r="Q8"/>
  <c r="Q9"/>
  <c r="Q10"/>
  <c r="Q16"/>
  <c r="Q26"/>
  <c r="Q27"/>
  <c r="Q28"/>
  <c r="Q29"/>
  <c r="Q30"/>
  <c r="Q31"/>
  <c r="Q32"/>
  <c r="Q33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52"/>
  <c r="Q53"/>
  <c r="Q54"/>
  <c r="Q55"/>
  <c r="Q56"/>
  <c r="Q57"/>
  <c r="Q58"/>
  <c r="N4"/>
  <c r="N6"/>
  <c r="N7"/>
  <c r="N8"/>
  <c r="N9"/>
  <c r="N10"/>
  <c r="N16"/>
  <c r="N2"/>
  <c r="M2"/>
  <c r="Q2"/>
  <c r="U2"/>
  <c r="S219" i="7" l="1"/>
  <c r="R219"/>
  <c r="O219"/>
  <c r="L219"/>
  <c r="K219"/>
  <c r="S218"/>
  <c r="R218"/>
  <c r="O218"/>
  <c r="L218"/>
  <c r="K218"/>
  <c r="S217"/>
  <c r="R217"/>
  <c r="O217"/>
  <c r="L217"/>
  <c r="K217"/>
  <c r="S216"/>
  <c r="R216"/>
  <c r="O216"/>
  <c r="L216"/>
  <c r="K216"/>
  <c r="S215"/>
  <c r="R215"/>
  <c r="O215"/>
  <c r="L215"/>
  <c r="K215"/>
  <c r="S214"/>
  <c r="R214"/>
  <c r="O214"/>
  <c r="L214"/>
  <c r="K214"/>
  <c r="S213"/>
  <c r="R213"/>
  <c r="O213"/>
  <c r="L213"/>
  <c r="K213"/>
  <c r="S212"/>
  <c r="R212"/>
  <c r="O212"/>
  <c r="L212"/>
  <c r="K212"/>
  <c r="S211"/>
  <c r="R211"/>
  <c r="O211"/>
  <c r="L211"/>
  <c r="K211"/>
  <c r="S210"/>
  <c r="R210"/>
  <c r="O210"/>
  <c r="L210"/>
  <c r="K210"/>
  <c r="S209"/>
  <c r="R209"/>
  <c r="O209"/>
  <c r="L209"/>
  <c r="K209"/>
  <c r="S208"/>
  <c r="R208"/>
  <c r="O208"/>
  <c r="L208"/>
  <c r="K208"/>
  <c r="S207"/>
  <c r="R207"/>
  <c r="O207"/>
  <c r="L207"/>
  <c r="K207"/>
  <c r="S206"/>
  <c r="R206"/>
  <c r="O206"/>
  <c r="L206"/>
  <c r="K206"/>
  <c r="S205"/>
  <c r="R205"/>
  <c r="O205"/>
  <c r="L205"/>
  <c r="K205"/>
  <c r="S204"/>
  <c r="R204"/>
  <c r="O204"/>
  <c r="L204"/>
  <c r="K204"/>
  <c r="S203"/>
  <c r="R203"/>
  <c r="O203"/>
  <c r="L203"/>
  <c r="K203"/>
  <c r="S202"/>
  <c r="R202"/>
  <c r="O202"/>
  <c r="L202"/>
  <c r="K202"/>
  <c r="S201"/>
  <c r="R201"/>
  <c r="O201"/>
  <c r="L201"/>
  <c r="K201"/>
  <c r="S200"/>
  <c r="R200"/>
  <c r="O200"/>
  <c r="L200"/>
  <c r="K200"/>
  <c r="S199"/>
  <c r="R199"/>
  <c r="O199"/>
  <c r="L199"/>
  <c r="K199"/>
  <c r="S198"/>
  <c r="R198"/>
  <c r="O198"/>
  <c r="L198"/>
  <c r="K198"/>
  <c r="S197"/>
  <c r="R197"/>
  <c r="O197"/>
  <c r="L197"/>
  <c r="K197"/>
  <c r="S196"/>
  <c r="R196"/>
  <c r="O196"/>
  <c r="L196"/>
  <c r="K196"/>
  <c r="S195"/>
  <c r="R195"/>
  <c r="O195"/>
  <c r="L195"/>
  <c r="K195"/>
  <c r="S194"/>
  <c r="R194"/>
  <c r="O194"/>
  <c r="L194"/>
  <c r="K194"/>
  <c r="S193"/>
  <c r="R193"/>
  <c r="O193"/>
  <c r="L193"/>
  <c r="K193"/>
  <c r="S192"/>
  <c r="R192"/>
  <c r="O192"/>
  <c r="L192"/>
  <c r="K192"/>
  <c r="S191"/>
  <c r="R191"/>
  <c r="O191"/>
  <c r="L191"/>
  <c r="K191"/>
  <c r="S190"/>
  <c r="R190"/>
  <c r="O190"/>
  <c r="L190"/>
  <c r="K190"/>
  <c r="S189"/>
  <c r="R189"/>
  <c r="O189"/>
  <c r="L189"/>
  <c r="K189"/>
  <c r="S188"/>
  <c r="R188"/>
  <c r="O188"/>
  <c r="L188"/>
  <c r="K188"/>
  <c r="S187"/>
  <c r="R187"/>
  <c r="O187"/>
  <c r="L187"/>
  <c r="K187"/>
  <c r="S186"/>
  <c r="R186"/>
  <c r="O186"/>
  <c r="L186"/>
  <c r="K186"/>
  <c r="S185"/>
  <c r="R185"/>
  <c r="O185"/>
  <c r="L185"/>
  <c r="K185"/>
  <c r="S184"/>
  <c r="R184"/>
  <c r="O184"/>
  <c r="L184"/>
  <c r="K184"/>
  <c r="S183"/>
  <c r="R183"/>
  <c r="O183"/>
  <c r="L183"/>
  <c r="K183"/>
  <c r="S182"/>
  <c r="R182"/>
  <c r="O182"/>
  <c r="L182"/>
  <c r="K182"/>
  <c r="S181"/>
  <c r="R181"/>
  <c r="O181"/>
  <c r="L181"/>
  <c r="K181"/>
  <c r="S180"/>
  <c r="R180"/>
  <c r="O180"/>
  <c r="L180"/>
  <c r="K180"/>
  <c r="S179"/>
  <c r="R179"/>
  <c r="O179"/>
  <c r="L179"/>
  <c r="K179"/>
  <c r="S178"/>
  <c r="R178"/>
  <c r="O178"/>
  <c r="L178"/>
  <c r="K178"/>
  <c r="S177"/>
  <c r="R177"/>
  <c r="O177"/>
  <c r="L177"/>
  <c r="K177"/>
  <c r="S176"/>
  <c r="R176"/>
  <c r="O176"/>
  <c r="L176"/>
  <c r="K176"/>
  <c r="S175"/>
  <c r="R175"/>
  <c r="O175"/>
  <c r="L175"/>
  <c r="K175"/>
  <c r="S174"/>
  <c r="R174"/>
  <c r="O174"/>
  <c r="L174"/>
  <c r="K174"/>
  <c r="S173"/>
  <c r="R173"/>
  <c r="O173"/>
  <c r="L173"/>
  <c r="K173"/>
  <c r="S172"/>
  <c r="R172"/>
  <c r="O172"/>
  <c r="L172"/>
  <c r="K172"/>
  <c r="S171"/>
  <c r="R171"/>
  <c r="O171"/>
  <c r="L171"/>
  <c r="K171"/>
  <c r="S170"/>
  <c r="R170"/>
  <c r="O170"/>
  <c r="L170"/>
  <c r="K170"/>
  <c r="S169"/>
  <c r="R169"/>
  <c r="O169"/>
  <c r="L169"/>
  <c r="K169"/>
  <c r="S168"/>
  <c r="R168"/>
  <c r="O168"/>
  <c r="L168"/>
  <c r="K168"/>
  <c r="S167"/>
  <c r="R167"/>
  <c r="O167"/>
  <c r="L167"/>
  <c r="K167"/>
  <c r="S166"/>
  <c r="R166"/>
  <c r="O166"/>
  <c r="L166"/>
  <c r="K166"/>
  <c r="S165"/>
  <c r="R165"/>
  <c r="O165"/>
  <c r="L165"/>
  <c r="K165"/>
  <c r="S164"/>
  <c r="R164"/>
  <c r="O164"/>
  <c r="L164"/>
  <c r="K164"/>
  <c r="S163"/>
  <c r="R163"/>
  <c r="O163"/>
  <c r="L163"/>
  <c r="K163"/>
  <c r="S162"/>
  <c r="R162"/>
  <c r="O162"/>
  <c r="L162"/>
  <c r="K162"/>
  <c r="S161"/>
  <c r="R161"/>
  <c r="O161"/>
  <c r="L161"/>
  <c r="K161"/>
  <c r="S160"/>
  <c r="R160"/>
  <c r="O160"/>
  <c r="L160"/>
  <c r="K160"/>
  <c r="S159"/>
  <c r="R159"/>
  <c r="O159"/>
  <c r="L159"/>
  <c r="K159"/>
  <c r="S158"/>
  <c r="R158"/>
  <c r="O158"/>
  <c r="L158"/>
  <c r="K158"/>
  <c r="S157"/>
  <c r="R157"/>
  <c r="O157"/>
  <c r="L157"/>
  <c r="K157"/>
  <c r="S156"/>
  <c r="R156"/>
  <c r="O156"/>
  <c r="L156"/>
  <c r="K156"/>
  <c r="S155"/>
  <c r="R155"/>
  <c r="O155"/>
  <c r="L155"/>
  <c r="K155"/>
  <c r="S154"/>
  <c r="R154"/>
  <c r="O154"/>
  <c r="L154"/>
  <c r="K154"/>
  <c r="S153"/>
  <c r="R153"/>
  <c r="O153"/>
  <c r="L153"/>
  <c r="K153"/>
  <c r="S152"/>
  <c r="R152"/>
  <c r="O152"/>
  <c r="L152"/>
  <c r="K152"/>
  <c r="S151"/>
  <c r="R151"/>
  <c r="O151"/>
  <c r="L151"/>
  <c r="K151"/>
  <c r="S150"/>
  <c r="R150"/>
  <c r="O150"/>
  <c r="L150"/>
  <c r="K150"/>
  <c r="S149"/>
  <c r="R149"/>
  <c r="O149"/>
  <c r="L149"/>
  <c r="K149"/>
  <c r="S148"/>
  <c r="R148"/>
  <c r="O148"/>
  <c r="L148"/>
  <c r="K148"/>
  <c r="S147"/>
  <c r="R147"/>
  <c r="O147"/>
  <c r="L147"/>
  <c r="K147"/>
  <c r="S146"/>
  <c r="R146"/>
  <c r="O146"/>
  <c r="L146"/>
  <c r="K146"/>
  <c r="S145"/>
  <c r="R145"/>
  <c r="O145"/>
  <c r="L145"/>
  <c r="K145"/>
  <c r="S144"/>
  <c r="R144"/>
  <c r="O144"/>
  <c r="L144"/>
  <c r="K144"/>
  <c r="S143"/>
  <c r="R143"/>
  <c r="O143"/>
  <c r="L143"/>
  <c r="K143"/>
  <c r="S142"/>
  <c r="R142"/>
  <c r="O142"/>
  <c r="L142"/>
  <c r="K142"/>
  <c r="S141"/>
  <c r="R141"/>
  <c r="O141"/>
  <c r="L141"/>
  <c r="K141"/>
  <c r="S140"/>
  <c r="R140"/>
  <c r="O140"/>
  <c r="L140"/>
  <c r="K140"/>
  <c r="S139"/>
  <c r="R139"/>
  <c r="O139"/>
  <c r="L139"/>
  <c r="K139"/>
  <c r="S138"/>
  <c r="R138"/>
  <c r="O138"/>
  <c r="L138"/>
  <c r="K138"/>
  <c r="S137"/>
  <c r="R137"/>
  <c r="O137"/>
  <c r="L137"/>
  <c r="K137"/>
  <c r="S136"/>
  <c r="R136"/>
  <c r="O136"/>
  <c r="L136"/>
  <c r="K136"/>
  <c r="S135"/>
  <c r="R135"/>
  <c r="O135"/>
  <c r="L135"/>
  <c r="K135"/>
  <c r="S134"/>
  <c r="R134"/>
  <c r="O134"/>
  <c r="L134"/>
  <c r="K134"/>
  <c r="S133"/>
  <c r="R133"/>
  <c r="O133"/>
  <c r="L133"/>
  <c r="K133"/>
  <c r="S132"/>
  <c r="R132"/>
  <c r="O132"/>
  <c r="L132"/>
  <c r="K132"/>
  <c r="S131"/>
  <c r="R131"/>
  <c r="O131"/>
  <c r="L131"/>
  <c r="K131"/>
  <c r="S130"/>
  <c r="R130"/>
  <c r="L130"/>
  <c r="O130" s="1"/>
  <c r="K130"/>
  <c r="S129"/>
  <c r="R129"/>
  <c r="L129"/>
  <c r="O129" s="1"/>
  <c r="K129"/>
  <c r="S128"/>
  <c r="R128"/>
  <c r="L128"/>
  <c r="O128" s="1"/>
  <c r="K128"/>
  <c r="S127"/>
  <c r="R127"/>
  <c r="L127"/>
  <c r="O127" s="1"/>
  <c r="K127"/>
  <c r="S126"/>
  <c r="R126"/>
  <c r="L126"/>
  <c r="O126" s="1"/>
  <c r="K126"/>
  <c r="S125"/>
  <c r="R125"/>
  <c r="L125"/>
  <c r="O125" s="1"/>
  <c r="K125"/>
  <c r="S124"/>
  <c r="R124"/>
  <c r="L124"/>
  <c r="O124" s="1"/>
  <c r="K124"/>
  <c r="S123"/>
  <c r="R123"/>
  <c r="L123"/>
  <c r="O123" s="1"/>
  <c r="K123"/>
  <c r="S122"/>
  <c r="R122"/>
  <c r="L122"/>
  <c r="O122" s="1"/>
  <c r="K122"/>
  <c r="S121"/>
  <c r="R121"/>
  <c r="L121"/>
  <c r="O121" s="1"/>
  <c r="K121"/>
  <c r="S120"/>
  <c r="R120"/>
  <c r="L120"/>
  <c r="O120" s="1"/>
  <c r="K120"/>
  <c r="S119"/>
  <c r="R119"/>
  <c r="L119"/>
  <c r="O119" s="1"/>
  <c r="K119"/>
  <c r="S118"/>
  <c r="R118"/>
  <c r="O118"/>
  <c r="K118"/>
  <c r="S117"/>
  <c r="R117"/>
  <c r="L117"/>
  <c r="O117" s="1"/>
  <c r="K117"/>
  <c r="S116"/>
  <c r="R116"/>
  <c r="L116"/>
  <c r="O116" s="1"/>
  <c r="K116"/>
  <c r="S115"/>
  <c r="R115"/>
  <c r="L115"/>
  <c r="O115" s="1"/>
  <c r="K115"/>
  <c r="S114"/>
  <c r="R114"/>
  <c r="L114"/>
  <c r="O114" s="1"/>
  <c r="K114"/>
  <c r="S113"/>
  <c r="R113"/>
  <c r="L113"/>
  <c r="O113" s="1"/>
  <c r="K113"/>
  <c r="S112"/>
  <c r="R112"/>
  <c r="L112"/>
  <c r="O112" s="1"/>
  <c r="K112"/>
  <c r="S111"/>
  <c r="R111"/>
  <c r="L111"/>
  <c r="O111" s="1"/>
  <c r="K111"/>
  <c r="S110"/>
  <c r="R110"/>
  <c r="L110"/>
  <c r="O110" s="1"/>
  <c r="K110"/>
  <c r="S109"/>
  <c r="R109"/>
  <c r="L109"/>
  <c r="O109" s="1"/>
  <c r="K109"/>
  <c r="S108"/>
  <c r="R108"/>
  <c r="L108"/>
  <c r="O108" s="1"/>
  <c r="K108"/>
  <c r="S107"/>
  <c r="R107"/>
  <c r="L107"/>
  <c r="O107" s="1"/>
  <c r="K107"/>
  <c r="S106"/>
  <c r="R106"/>
  <c r="L106"/>
  <c r="O106" s="1"/>
  <c r="K106"/>
  <c r="S105"/>
  <c r="R105"/>
  <c r="L105"/>
  <c r="O105" s="1"/>
  <c r="K105"/>
  <c r="S104"/>
  <c r="R104"/>
  <c r="L104"/>
  <c r="O104" s="1"/>
  <c r="K104"/>
  <c r="S103"/>
  <c r="R103"/>
  <c r="L103"/>
  <c r="O103" s="1"/>
  <c r="K103"/>
  <c r="S102"/>
  <c r="R102"/>
  <c r="L102"/>
  <c r="O102" s="1"/>
  <c r="K102"/>
  <c r="S101"/>
  <c r="R101"/>
  <c r="L101"/>
  <c r="O101" s="1"/>
  <c r="K101"/>
  <c r="S100"/>
  <c r="R100"/>
  <c r="L100"/>
  <c r="O100" s="1"/>
  <c r="K100"/>
  <c r="S99"/>
  <c r="R99"/>
  <c r="L99"/>
  <c r="O99" s="1"/>
  <c r="K99"/>
  <c r="S98"/>
  <c r="R98"/>
  <c r="L98"/>
  <c r="O98" s="1"/>
  <c r="K98"/>
  <c r="S97"/>
  <c r="R97"/>
  <c r="L97"/>
  <c r="O97" s="1"/>
  <c r="K97"/>
  <c r="S96"/>
  <c r="R96"/>
  <c r="L96"/>
  <c r="O96" s="1"/>
  <c r="K96"/>
  <c r="S95"/>
  <c r="R95"/>
  <c r="L95"/>
  <c r="O95" s="1"/>
  <c r="K95"/>
  <c r="S94"/>
  <c r="R94"/>
  <c r="L94"/>
  <c r="O94" s="1"/>
  <c r="K94"/>
  <c r="S93"/>
  <c r="R93"/>
  <c r="L93"/>
  <c r="O93" s="1"/>
  <c r="K93"/>
  <c r="S92"/>
  <c r="R92"/>
  <c r="L92"/>
  <c r="O92" s="1"/>
  <c r="K92"/>
  <c r="S91"/>
  <c r="R91"/>
  <c r="L91"/>
  <c r="O91" s="1"/>
  <c r="K91"/>
  <c r="S90"/>
  <c r="R90"/>
  <c r="L90"/>
  <c r="O90" s="1"/>
  <c r="K90"/>
  <c r="S89"/>
  <c r="R89"/>
  <c r="L89"/>
  <c r="O89" s="1"/>
  <c r="K89"/>
  <c r="S88"/>
  <c r="R88"/>
  <c r="L88"/>
  <c r="O88" s="1"/>
  <c r="K88"/>
  <c r="S87"/>
  <c r="R87"/>
  <c r="L87"/>
  <c r="O87" s="1"/>
  <c r="K87"/>
  <c r="S86"/>
  <c r="R86"/>
  <c r="L86"/>
  <c r="O86" s="1"/>
  <c r="K86"/>
  <c r="S85"/>
  <c r="R85"/>
  <c r="L85"/>
  <c r="O85" s="1"/>
  <c r="K85"/>
  <c r="S84"/>
  <c r="R84"/>
  <c r="L84"/>
  <c r="O84" s="1"/>
  <c r="K84"/>
  <c r="S83"/>
  <c r="R83"/>
  <c r="L83"/>
  <c r="O83" s="1"/>
  <c r="K83"/>
  <c r="S82"/>
  <c r="R82"/>
  <c r="L82"/>
  <c r="O82" s="1"/>
  <c r="K82"/>
  <c r="S81"/>
  <c r="R81"/>
  <c r="L81"/>
  <c r="O81" s="1"/>
  <c r="K81"/>
  <c r="S80"/>
  <c r="R80"/>
  <c r="L80"/>
  <c r="O80" s="1"/>
  <c r="K80"/>
  <c r="S79"/>
  <c r="R79"/>
  <c r="L79"/>
  <c r="O79" s="1"/>
  <c r="K79"/>
  <c r="S78"/>
  <c r="R78"/>
  <c r="L78"/>
  <c r="O78" s="1"/>
  <c r="K78"/>
  <c r="S77"/>
  <c r="R77"/>
  <c r="L77"/>
  <c r="O77" s="1"/>
  <c r="K77"/>
  <c r="S76"/>
  <c r="R76"/>
  <c r="L76"/>
  <c r="O76" s="1"/>
  <c r="K76"/>
  <c r="S75"/>
  <c r="R75"/>
  <c r="L75"/>
  <c r="O75" s="1"/>
  <c r="K75"/>
  <c r="S74"/>
  <c r="R74"/>
  <c r="L74"/>
  <c r="O74" s="1"/>
  <c r="K74"/>
  <c r="S73"/>
  <c r="R73"/>
  <c r="L73"/>
  <c r="O73" s="1"/>
  <c r="K73"/>
  <c r="S72"/>
  <c r="R72"/>
  <c r="L72"/>
  <c r="O72" s="1"/>
  <c r="K72"/>
  <c r="S71"/>
  <c r="R71"/>
  <c r="L71"/>
  <c r="O71" s="1"/>
  <c r="K71"/>
  <c r="S70"/>
  <c r="R70"/>
  <c r="L70"/>
  <c r="O70" s="1"/>
  <c r="K70"/>
  <c r="S69"/>
  <c r="R69"/>
  <c r="L69"/>
  <c r="O69" s="1"/>
  <c r="K69"/>
  <c r="S68"/>
  <c r="R68"/>
  <c r="L68"/>
  <c r="O68" s="1"/>
  <c r="K68"/>
  <c r="S67"/>
  <c r="R67"/>
  <c r="L67"/>
  <c r="O67" s="1"/>
  <c r="K67"/>
  <c r="S66"/>
  <c r="R66"/>
  <c r="L66"/>
  <c r="O66" s="1"/>
  <c r="K66"/>
  <c r="S65"/>
  <c r="R65"/>
  <c r="L65"/>
  <c r="O65" s="1"/>
  <c r="K65"/>
  <c r="S64"/>
  <c r="R64"/>
  <c r="L64"/>
  <c r="O64" s="1"/>
  <c r="K64"/>
  <c r="S63"/>
  <c r="R63"/>
  <c r="L63"/>
  <c r="O63" s="1"/>
  <c r="K63"/>
  <c r="S62"/>
  <c r="R62"/>
  <c r="L62"/>
  <c r="O62" s="1"/>
  <c r="K62"/>
  <c r="S61"/>
  <c r="R61"/>
  <c r="L61"/>
  <c r="O61" s="1"/>
  <c r="K61"/>
  <c r="S60"/>
  <c r="R60"/>
  <c r="L60"/>
  <c r="O60" s="1"/>
  <c r="K60"/>
  <c r="S59"/>
  <c r="R59"/>
  <c r="L59"/>
  <c r="O59" s="1"/>
  <c r="K59"/>
  <c r="S58"/>
  <c r="R58"/>
  <c r="L58"/>
  <c r="O58" s="1"/>
  <c r="K58"/>
  <c r="S57"/>
  <c r="R57"/>
  <c r="L57"/>
  <c r="O57" s="1"/>
  <c r="K57"/>
  <c r="S56"/>
  <c r="R56"/>
  <c r="L56"/>
  <c r="O56" s="1"/>
  <c r="K56"/>
  <c r="S55"/>
  <c r="R55"/>
  <c r="L55"/>
  <c r="O55" s="1"/>
  <c r="K55"/>
  <c r="S54"/>
  <c r="R54"/>
  <c r="L54"/>
  <c r="O54" s="1"/>
  <c r="K54"/>
  <c r="S53"/>
  <c r="R53"/>
  <c r="L53"/>
  <c r="O53" s="1"/>
  <c r="K53"/>
  <c r="S52"/>
  <c r="R52"/>
  <c r="L52"/>
  <c r="O52" s="1"/>
  <c r="K52"/>
  <c r="S51"/>
  <c r="R51"/>
  <c r="L51"/>
  <c r="O51" s="1"/>
  <c r="K51"/>
  <c r="S50"/>
  <c r="R50"/>
  <c r="L50"/>
  <c r="O50" s="1"/>
  <c r="K50"/>
  <c r="S49"/>
  <c r="R49"/>
  <c r="L49"/>
  <c r="O49" s="1"/>
  <c r="K49"/>
  <c r="S48"/>
  <c r="R48"/>
  <c r="L48"/>
  <c r="O48" s="1"/>
  <c r="K48"/>
  <c r="S47"/>
  <c r="R47"/>
  <c r="L47"/>
  <c r="O47" s="1"/>
  <c r="K47"/>
  <c r="S46"/>
  <c r="R46"/>
  <c r="L46"/>
  <c r="O46" s="1"/>
  <c r="K46"/>
  <c r="S45"/>
  <c r="R45"/>
  <c r="L45"/>
  <c r="O45" s="1"/>
  <c r="K45"/>
  <c r="S44"/>
  <c r="R44"/>
  <c r="L44"/>
  <c r="O44" s="1"/>
  <c r="K44"/>
  <c r="S43"/>
  <c r="R43"/>
  <c r="L43"/>
  <c r="O43" s="1"/>
  <c r="K43"/>
  <c r="S42"/>
  <c r="R42"/>
  <c r="L42"/>
  <c r="O42" s="1"/>
  <c r="K42"/>
  <c r="S41"/>
  <c r="R41"/>
  <c r="L41"/>
  <c r="O41" s="1"/>
  <c r="K41"/>
  <c r="S40"/>
  <c r="R40"/>
  <c r="L40"/>
  <c r="O40" s="1"/>
  <c r="K40"/>
  <c r="S39"/>
  <c r="R39"/>
  <c r="L39"/>
  <c r="O39" s="1"/>
  <c r="K39"/>
  <c r="S38"/>
  <c r="R38"/>
  <c r="L38"/>
  <c r="O38" s="1"/>
  <c r="K38"/>
  <c r="S37"/>
  <c r="R37"/>
  <c r="L37"/>
  <c r="O37" s="1"/>
  <c r="K37"/>
  <c r="S36"/>
  <c r="R36"/>
  <c r="L36"/>
  <c r="O36" s="1"/>
  <c r="K36"/>
  <c r="S35"/>
  <c r="R35"/>
  <c r="L35"/>
  <c r="O35" s="1"/>
  <c r="K35"/>
  <c r="R34"/>
  <c r="Q34"/>
  <c r="N34"/>
  <c r="K34"/>
  <c r="R33"/>
  <c r="Q33"/>
  <c r="N33"/>
  <c r="K33"/>
  <c r="R32"/>
  <c r="Q32"/>
  <c r="N32"/>
  <c r="K32"/>
  <c r="R31"/>
  <c r="Q31"/>
  <c r="N31"/>
  <c r="K31"/>
  <c r="R30"/>
  <c r="Q30"/>
  <c r="N30"/>
  <c r="K30"/>
  <c r="R29"/>
  <c r="Q29"/>
  <c r="N29"/>
  <c r="K29"/>
  <c r="R28"/>
  <c r="Q28"/>
  <c r="N28"/>
  <c r="K28"/>
  <c r="R27"/>
  <c r="Q27"/>
  <c r="N27"/>
  <c r="K27"/>
  <c r="R26"/>
  <c r="Q26"/>
  <c r="R25"/>
  <c r="Q25"/>
  <c r="R24"/>
  <c r="Q24"/>
  <c r="R23"/>
  <c r="Q23"/>
  <c r="N23"/>
  <c r="K23"/>
  <c r="R22"/>
  <c r="Q22"/>
  <c r="N22"/>
  <c r="K22"/>
  <c r="R21"/>
  <c r="Q21"/>
  <c r="N21"/>
  <c r="K21"/>
  <c r="R20"/>
  <c r="Q20"/>
  <c r="N20"/>
  <c r="K20"/>
  <c r="R19"/>
  <c r="Q19"/>
  <c r="N19"/>
  <c r="K19"/>
  <c r="R18"/>
  <c r="Q18"/>
  <c r="N18"/>
  <c r="K18"/>
  <c r="R17"/>
  <c r="Q17"/>
  <c r="N17"/>
  <c r="K17"/>
  <c r="R16"/>
  <c r="Q16"/>
  <c r="N16"/>
  <c r="K16"/>
  <c r="R15"/>
  <c r="Q15"/>
  <c r="N15"/>
  <c r="K15"/>
  <c r="R14"/>
  <c r="Q14"/>
  <c r="N14"/>
  <c r="K14"/>
  <c r="R13"/>
  <c r="Q13"/>
  <c r="N13"/>
  <c r="K13"/>
  <c r="R12"/>
  <c r="Q12"/>
  <c r="N12"/>
  <c r="K12"/>
  <c r="R11"/>
  <c r="Q11"/>
  <c r="N11"/>
  <c r="K11"/>
  <c r="R10"/>
  <c r="Q10"/>
  <c r="N10"/>
  <c r="K10"/>
  <c r="R9"/>
  <c r="Q9"/>
  <c r="N9"/>
  <c r="K9"/>
  <c r="R8"/>
  <c r="Q8"/>
  <c r="N8"/>
  <c r="K8"/>
  <c r="R7"/>
  <c r="Q7"/>
  <c r="R6"/>
  <c r="Q6"/>
  <c r="R5"/>
  <c r="Q5"/>
  <c r="R4"/>
  <c r="Q4"/>
  <c r="R3"/>
  <c r="Q3"/>
  <c r="R2"/>
  <c r="Q2"/>
  <c r="T31" i="10" l="1"/>
  <c r="T30"/>
  <c r="T29"/>
  <c r="T28"/>
  <c r="U28"/>
  <c r="U29"/>
  <c r="U30"/>
  <c r="U31"/>
  <c r="U27"/>
  <c r="T27"/>
  <c r="Q27"/>
  <c r="Q28"/>
  <c r="Q29"/>
  <c r="Q30"/>
  <c r="Q31"/>
  <c r="N28"/>
  <c r="N29"/>
  <c r="N30"/>
  <c r="N31"/>
  <c r="N27"/>
  <c r="M28"/>
  <c r="M29"/>
  <c r="M30"/>
  <c r="M31"/>
  <c r="M27"/>
  <c r="T26"/>
  <c r="T25"/>
  <c r="T24"/>
  <c r="T20"/>
  <c r="T21"/>
  <c r="T22"/>
  <c r="T23"/>
  <c r="U19"/>
  <c r="U20"/>
  <c r="U21"/>
  <c r="U22"/>
  <c r="U23"/>
  <c r="U24"/>
  <c r="U25"/>
  <c r="U26"/>
  <c r="T19"/>
  <c r="Q19"/>
  <c r="Q20"/>
  <c r="Q21"/>
  <c r="Q22"/>
  <c r="Q23"/>
  <c r="Q24"/>
  <c r="Q25"/>
  <c r="Q26"/>
  <c r="M20"/>
  <c r="M21"/>
  <c r="M22"/>
  <c r="M23"/>
  <c r="M24"/>
  <c r="M25"/>
  <c r="M26"/>
  <c r="N20"/>
  <c r="N21"/>
  <c r="N22"/>
  <c r="N23"/>
  <c r="N24"/>
  <c r="N25"/>
  <c r="N26"/>
  <c r="N19"/>
  <c r="M19"/>
  <c r="M3" l="1"/>
  <c r="N3"/>
  <c r="Q3"/>
  <c r="T3"/>
  <c r="U3"/>
  <c r="M12" l="1"/>
  <c r="N12"/>
  <c r="Q12"/>
  <c r="T12"/>
  <c r="U12"/>
  <c r="U11"/>
  <c r="T11"/>
  <c r="Q11"/>
  <c r="N11"/>
  <c r="M11"/>
  <c r="M18" l="1"/>
  <c r="N18"/>
  <c r="Q18"/>
  <c r="T18"/>
  <c r="U18"/>
  <c r="M17"/>
  <c r="N17"/>
  <c r="Q17"/>
  <c r="T17"/>
  <c r="U17"/>
  <c r="M16"/>
  <c r="N16"/>
  <c r="Q16"/>
  <c r="T16"/>
  <c r="U16"/>
  <c r="M15"/>
  <c r="N15"/>
  <c r="Q15"/>
  <c r="T15"/>
  <c r="U15"/>
  <c r="M10"/>
  <c r="N10"/>
  <c r="Q10"/>
  <c r="T10"/>
  <c r="U10"/>
  <c r="M14"/>
  <c r="N14"/>
  <c r="Q14"/>
  <c r="T14"/>
  <c r="U14"/>
  <c r="U13"/>
  <c r="T13"/>
  <c r="Q13"/>
  <c r="N13"/>
  <c r="M13"/>
  <c r="M6"/>
  <c r="N6"/>
  <c r="Q6"/>
  <c r="T6"/>
  <c r="U6"/>
  <c r="U5"/>
  <c r="T5"/>
  <c r="Q5"/>
  <c r="N5"/>
  <c r="M5"/>
  <c r="U9"/>
  <c r="T9"/>
  <c r="Q9"/>
  <c r="N9"/>
  <c r="M9"/>
  <c r="T4"/>
  <c r="N4"/>
  <c r="T8"/>
  <c r="N8"/>
  <c r="T2"/>
  <c r="N2"/>
  <c r="T7"/>
  <c r="N7"/>
  <c r="U4"/>
  <c r="Q4"/>
  <c r="M4"/>
  <c r="U8"/>
  <c r="Q8"/>
  <c r="M8"/>
  <c r="U2"/>
  <c r="Q2"/>
  <c r="M2"/>
  <c r="U7"/>
  <c r="Q7"/>
  <c r="M7"/>
  <c r="M19" i="9" l="1"/>
  <c r="N19"/>
  <c r="Q19"/>
  <c r="T19"/>
  <c r="U19"/>
  <c r="M30"/>
  <c r="N30"/>
  <c r="Q30"/>
  <c r="T30"/>
  <c r="U30"/>
  <c r="M29"/>
  <c r="N29"/>
  <c r="Q29"/>
  <c r="T29"/>
  <c r="U29"/>
  <c r="M28"/>
  <c r="N28"/>
  <c r="Q28"/>
  <c r="T28"/>
  <c r="U28"/>
  <c r="M27"/>
  <c r="N27"/>
  <c r="Q27"/>
  <c r="T27"/>
  <c r="U27"/>
  <c r="M26"/>
  <c r="N26"/>
  <c r="Q26"/>
  <c r="T26"/>
  <c r="U26"/>
  <c r="M25"/>
  <c r="N25"/>
  <c r="Q25"/>
  <c r="T25"/>
  <c r="U25"/>
  <c r="M24"/>
  <c r="N24"/>
  <c r="Q24"/>
  <c r="T24"/>
  <c r="U24"/>
  <c r="T23"/>
  <c r="M22"/>
  <c r="N22"/>
  <c r="Q22"/>
  <c r="T22"/>
  <c r="U22"/>
  <c r="M21"/>
  <c r="N21"/>
  <c r="Q21"/>
  <c r="T21"/>
  <c r="U21"/>
  <c r="M20"/>
  <c r="N20"/>
  <c r="Q20"/>
  <c r="T20"/>
  <c r="U20"/>
  <c r="M18"/>
  <c r="N18"/>
  <c r="Q18"/>
  <c r="T18"/>
  <c r="U18"/>
  <c r="M17"/>
  <c r="N17"/>
  <c r="Q17"/>
  <c r="T17"/>
  <c r="U17"/>
  <c r="M16"/>
  <c r="N16"/>
  <c r="Q16"/>
  <c r="T16"/>
  <c r="U16"/>
  <c r="T15"/>
  <c r="T14"/>
  <c r="T13"/>
  <c r="T12"/>
  <c r="T11"/>
  <c r="T10"/>
  <c r="T9"/>
  <c r="T8"/>
  <c r="Q8"/>
  <c r="Q9"/>
  <c r="Q10"/>
  <c r="Q11"/>
  <c r="Q12"/>
  <c r="Q13"/>
  <c r="Q14"/>
  <c r="Q15"/>
  <c r="Q23"/>
  <c r="Q31"/>
  <c r="Q32"/>
  <c r="Q33"/>
  <c r="Q34"/>
  <c r="N8"/>
  <c r="N9"/>
  <c r="N10"/>
  <c r="N11"/>
  <c r="N12"/>
  <c r="N13"/>
  <c r="N14"/>
  <c r="N15"/>
  <c r="N23"/>
  <c r="M8"/>
  <c r="M9"/>
  <c r="M10"/>
  <c r="M11"/>
  <c r="M12"/>
  <c r="M13"/>
  <c r="M14"/>
  <c r="M15"/>
  <c r="M23"/>
  <c r="M31"/>
  <c r="M32"/>
  <c r="M33"/>
  <c r="M34"/>
  <c r="T7"/>
  <c r="Q7"/>
  <c r="N7"/>
  <c r="M7"/>
  <c r="T6"/>
  <c r="Q6"/>
  <c r="N6"/>
  <c r="M6"/>
  <c r="T5"/>
  <c r="Q5"/>
  <c r="N5"/>
  <c r="M5"/>
  <c r="T4"/>
  <c r="Q4"/>
  <c r="N4"/>
  <c r="M4"/>
  <c r="T3"/>
  <c r="Q3"/>
  <c r="N3"/>
  <c r="M3"/>
  <c r="T2"/>
  <c r="N2"/>
  <c r="M2"/>
  <c r="Q2"/>
  <c r="U34"/>
  <c r="U33"/>
  <c r="U32"/>
  <c r="U31"/>
  <c r="U23"/>
  <c r="U15"/>
  <c r="U14"/>
  <c r="U13"/>
  <c r="U12"/>
  <c r="U11"/>
  <c r="U10"/>
  <c r="U9"/>
  <c r="U8"/>
  <c r="U7"/>
  <c r="U6"/>
  <c r="U5"/>
  <c r="U4"/>
  <c r="U3"/>
  <c r="U2"/>
  <c r="L21" i="5"/>
  <c r="L32" i="6"/>
  <c r="M32"/>
  <c r="P32"/>
  <c r="S32"/>
  <c r="T32"/>
  <c r="L31"/>
  <c r="M31"/>
  <c r="P31"/>
  <c r="S31"/>
  <c r="T31"/>
  <c r="L30"/>
  <c r="M30"/>
  <c r="P30"/>
  <c r="S30"/>
  <c r="T30"/>
  <c r="L29"/>
  <c r="M29"/>
  <c r="P29"/>
  <c r="S29"/>
  <c r="T29"/>
  <c r="L28"/>
  <c r="M28"/>
  <c r="P28"/>
  <c r="S28"/>
  <c r="T28"/>
  <c r="L27"/>
  <c r="M27"/>
  <c r="P27"/>
  <c r="S27"/>
  <c r="T27"/>
  <c r="L26"/>
  <c r="M26"/>
  <c r="P26"/>
  <c r="S26"/>
  <c r="T26"/>
  <c r="T25"/>
  <c r="S25"/>
  <c r="P25"/>
  <c r="M25"/>
  <c r="L25"/>
  <c r="L24"/>
  <c r="M24"/>
  <c r="P24"/>
  <c r="S24"/>
  <c r="T24"/>
  <c r="L23"/>
  <c r="M23"/>
  <c r="P23"/>
  <c r="S23"/>
  <c r="T23"/>
  <c r="L12"/>
  <c r="M12"/>
  <c r="P12"/>
  <c r="S12"/>
  <c r="T12"/>
  <c r="L22"/>
  <c r="M22"/>
  <c r="P22"/>
  <c r="S22"/>
  <c r="T22"/>
  <c r="S21"/>
  <c r="S20"/>
  <c r="S11"/>
  <c r="S10"/>
  <c r="S9"/>
  <c r="S8"/>
  <c r="S19"/>
  <c r="S7"/>
  <c r="S6"/>
  <c r="S18"/>
  <c r="S17"/>
  <c r="S16"/>
  <c r="S15"/>
  <c r="S13"/>
  <c r="S14"/>
  <c r="S5"/>
  <c r="S4"/>
  <c r="S3"/>
  <c r="T16"/>
  <c r="T17"/>
  <c r="T18"/>
  <c r="T6"/>
  <c r="T7"/>
  <c r="T19"/>
  <c r="T8"/>
  <c r="T9"/>
  <c r="T10"/>
  <c r="T11"/>
  <c r="T20"/>
  <c r="T21"/>
  <c r="T33"/>
  <c r="T34"/>
  <c r="T35"/>
  <c r="T36"/>
  <c r="T37"/>
  <c r="T38"/>
  <c r="T39"/>
  <c r="T40"/>
  <c r="T41"/>
  <c r="T42"/>
  <c r="T43"/>
  <c r="T44"/>
  <c r="T45"/>
  <c r="T46"/>
  <c r="T47"/>
  <c r="T48"/>
  <c r="T49"/>
  <c r="T50"/>
  <c r="T51"/>
  <c r="T52"/>
  <c r="T53"/>
  <c r="T54"/>
  <c r="T55"/>
  <c r="T56"/>
  <c r="T57"/>
  <c r="T58"/>
  <c r="T59"/>
  <c r="T60"/>
  <c r="T61"/>
  <c r="T62"/>
  <c r="T63"/>
  <c r="T64"/>
  <c r="P4"/>
  <c r="P5"/>
  <c r="P14"/>
  <c r="P13"/>
  <c r="P15"/>
  <c r="P16"/>
  <c r="P17"/>
  <c r="P18"/>
  <c r="P6"/>
  <c r="P7"/>
  <c r="P19"/>
  <c r="P8"/>
  <c r="P9"/>
  <c r="P10"/>
  <c r="P11"/>
  <c r="P20"/>
  <c r="P21"/>
  <c r="P3"/>
  <c r="L16"/>
  <c r="L17"/>
  <c r="L18"/>
  <c r="L6"/>
  <c r="L7"/>
  <c r="L19"/>
  <c r="L8"/>
  <c r="L9"/>
  <c r="L10"/>
  <c r="L11"/>
  <c r="L20"/>
  <c r="L21"/>
  <c r="M4"/>
  <c r="M5"/>
  <c r="M14"/>
  <c r="M13"/>
  <c r="M15"/>
  <c r="M16"/>
  <c r="M17"/>
  <c r="M18"/>
  <c r="M6"/>
  <c r="M7"/>
  <c r="M19"/>
  <c r="M8"/>
  <c r="M9"/>
  <c r="M10"/>
  <c r="M11"/>
  <c r="M20"/>
  <c r="M21"/>
  <c r="M3"/>
  <c r="T15"/>
  <c r="L15"/>
  <c r="T13"/>
  <c r="L13"/>
  <c r="T14"/>
  <c r="L14"/>
  <c r="T5"/>
  <c r="L5"/>
  <c r="T4"/>
  <c r="L4"/>
  <c r="T3"/>
  <c r="L3"/>
  <c r="L35" i="5"/>
  <c r="M35"/>
  <c r="P35" s="1"/>
  <c r="S35"/>
  <c r="T35"/>
  <c r="L34"/>
  <c r="M34"/>
  <c r="P34" s="1"/>
  <c r="S34"/>
  <c r="T34"/>
  <c r="L33"/>
  <c r="M33"/>
  <c r="P33" s="1"/>
  <c r="S33"/>
  <c r="T33"/>
  <c r="L32"/>
  <c r="M32"/>
  <c r="P32" s="1"/>
  <c r="S32"/>
  <c r="T32"/>
  <c r="L31"/>
  <c r="M31"/>
  <c r="P31" s="1"/>
  <c r="S31"/>
  <c r="T31"/>
  <c r="L30"/>
  <c r="M30"/>
  <c r="P30" s="1"/>
  <c r="S30"/>
  <c r="T30"/>
  <c r="L22"/>
  <c r="M22"/>
  <c r="P22" s="1"/>
  <c r="S22"/>
  <c r="T22"/>
  <c r="M21"/>
  <c r="P21" s="1"/>
  <c r="S21"/>
  <c r="T21"/>
  <c r="L20"/>
  <c r="M20"/>
  <c r="P20" s="1"/>
  <c r="S20"/>
  <c r="T20"/>
  <c r="L19"/>
  <c r="M19"/>
  <c r="P19" s="1"/>
  <c r="S19"/>
  <c r="T19"/>
  <c r="L18"/>
  <c r="M18"/>
  <c r="P18" s="1"/>
  <c r="S18"/>
  <c r="T18"/>
  <c r="L17"/>
  <c r="M17"/>
  <c r="P17" s="1"/>
  <c r="S17"/>
  <c r="T17"/>
  <c r="L16"/>
  <c r="M16"/>
  <c r="P16" s="1"/>
  <c r="S16"/>
  <c r="T16"/>
  <c r="S15"/>
  <c r="S14"/>
  <c r="S29"/>
  <c r="S13"/>
  <c r="T28"/>
  <c r="S28"/>
  <c r="M28"/>
  <c r="P28" s="1"/>
  <c r="L28"/>
  <c r="L27"/>
  <c r="M27"/>
  <c r="P27" s="1"/>
  <c r="S27"/>
  <c r="T27"/>
  <c r="L26"/>
  <c r="M26"/>
  <c r="P26" s="1"/>
  <c r="S26"/>
  <c r="T26"/>
  <c r="L25"/>
  <c r="M25"/>
  <c r="P25" s="1"/>
  <c r="S25"/>
  <c r="T25"/>
  <c r="M24"/>
  <c r="P24" s="1"/>
  <c r="S23"/>
  <c r="S24"/>
  <c r="L24"/>
  <c r="T24"/>
  <c r="T5"/>
  <c r="S5"/>
  <c r="M5"/>
  <c r="P5" s="1"/>
  <c r="L5"/>
  <c r="S12"/>
  <c r="T4"/>
  <c r="S4"/>
  <c r="M4"/>
  <c r="P4" s="1"/>
  <c r="L4"/>
  <c r="T8"/>
  <c r="S8"/>
  <c r="M8"/>
  <c r="P8" s="1"/>
  <c r="L8"/>
  <c r="T7"/>
  <c r="S7"/>
  <c r="M7"/>
  <c r="P7" s="1"/>
  <c r="L7"/>
  <c r="S11"/>
  <c r="S10"/>
  <c r="S9"/>
  <c r="S6"/>
  <c r="T3"/>
  <c r="T6"/>
  <c r="T9"/>
  <c r="T10"/>
  <c r="T11"/>
  <c r="T12"/>
  <c r="T23"/>
  <c r="T13"/>
  <c r="T29"/>
  <c r="T14"/>
  <c r="T15"/>
  <c r="T36"/>
  <c r="T37"/>
  <c r="T38"/>
  <c r="T39"/>
  <c r="T40"/>
  <c r="T41"/>
  <c r="T42"/>
  <c r="S3"/>
  <c r="M3"/>
  <c r="P3" s="1"/>
  <c r="M6"/>
  <c r="P6" s="1"/>
  <c r="M9"/>
  <c r="P9" s="1"/>
  <c r="M10"/>
  <c r="P10" s="1"/>
  <c r="M11"/>
  <c r="P11" s="1"/>
  <c r="M12"/>
  <c r="P12" s="1"/>
  <c r="P23"/>
  <c r="M13"/>
  <c r="P13" s="1"/>
  <c r="M29"/>
  <c r="P29" s="1"/>
  <c r="M14"/>
  <c r="P14" s="1"/>
  <c r="M15"/>
  <c r="P15" s="1"/>
  <c r="L3"/>
  <c r="L6"/>
  <c r="L9"/>
  <c r="L10"/>
  <c r="L11"/>
  <c r="L12"/>
  <c r="L23"/>
  <c r="L13"/>
  <c r="L29"/>
  <c r="L14"/>
  <c r="L15"/>
  <c r="L36"/>
  <c r="L37"/>
  <c r="L38"/>
  <c r="L39"/>
  <c r="L40"/>
  <c r="L41"/>
  <c r="L42"/>
  <c r="T38" i="2"/>
  <c r="S38"/>
  <c r="M38"/>
  <c r="P38" s="1"/>
  <c r="L38"/>
  <c r="L31"/>
  <c r="M31"/>
  <c r="P31" s="1"/>
  <c r="S31"/>
  <c r="T31"/>
  <c r="L30"/>
  <c r="M30"/>
  <c r="P30" s="1"/>
  <c r="S30"/>
  <c r="T30"/>
  <c r="L65"/>
  <c r="M65"/>
  <c r="P65" s="1"/>
  <c r="S65"/>
  <c r="T65"/>
  <c r="L64"/>
  <c r="M64"/>
  <c r="P64" s="1"/>
  <c r="S64"/>
  <c r="T64"/>
  <c r="L63"/>
  <c r="M63"/>
  <c r="P63" s="1"/>
  <c r="S63"/>
  <c r="T63"/>
  <c r="L62"/>
  <c r="M62"/>
  <c r="P62" s="1"/>
  <c r="S62"/>
  <c r="T62"/>
  <c r="L61"/>
  <c r="M61"/>
  <c r="P61" s="1"/>
  <c r="S61"/>
  <c r="T61"/>
  <c r="L60"/>
  <c r="M60"/>
  <c r="P60" s="1"/>
  <c r="S60"/>
  <c r="T60"/>
  <c r="L59"/>
  <c r="M59"/>
  <c r="P59" s="1"/>
  <c r="S59"/>
  <c r="T59"/>
  <c r="L58"/>
  <c r="M58"/>
  <c r="P58" s="1"/>
  <c r="S58"/>
  <c r="T58"/>
  <c r="L37"/>
  <c r="M37"/>
  <c r="P37" s="1"/>
  <c r="S37"/>
  <c r="T37"/>
  <c r="L36"/>
  <c r="M36"/>
  <c r="P36" s="1"/>
  <c r="S36"/>
  <c r="T36"/>
  <c r="L35"/>
  <c r="M35"/>
  <c r="P35" s="1"/>
  <c r="S35"/>
  <c r="T35"/>
  <c r="T34"/>
  <c r="S34"/>
  <c r="M34"/>
  <c r="P34" s="1"/>
  <c r="L34"/>
  <c r="L57"/>
  <c r="M57"/>
  <c r="P57" s="1"/>
  <c r="S57"/>
  <c r="T57"/>
  <c r="L56"/>
  <c r="M56"/>
  <c r="P56" s="1"/>
  <c r="S56"/>
  <c r="T56"/>
  <c r="L55"/>
  <c r="M55"/>
  <c r="P55" s="1"/>
  <c r="S55"/>
  <c r="T55"/>
  <c r="L54"/>
  <c r="M54"/>
  <c r="P54" s="1"/>
  <c r="S54"/>
  <c r="T54"/>
  <c r="L53"/>
  <c r="M53"/>
  <c r="P53" s="1"/>
  <c r="S53"/>
  <c r="T53"/>
  <c r="L52"/>
  <c r="M52"/>
  <c r="P52" s="1"/>
  <c r="S52"/>
  <c r="T52"/>
  <c r="L51"/>
  <c r="M51"/>
  <c r="P51" s="1"/>
  <c r="S51"/>
  <c r="T51"/>
  <c r="L50"/>
  <c r="M50"/>
  <c r="P50" s="1"/>
  <c r="S50"/>
  <c r="T50"/>
  <c r="L33"/>
  <c r="M33"/>
  <c r="P33" s="1"/>
  <c r="S33"/>
  <c r="T33"/>
  <c r="L32"/>
  <c r="M32"/>
  <c r="P32" s="1"/>
  <c r="S32"/>
  <c r="T32"/>
  <c r="S49"/>
  <c r="M49"/>
  <c r="P49" s="1"/>
  <c r="S48"/>
  <c r="L47"/>
  <c r="M47"/>
  <c r="P47" s="1"/>
  <c r="S47"/>
  <c r="T47"/>
  <c r="L46"/>
  <c r="M46"/>
  <c r="P46" s="1"/>
  <c r="S46"/>
  <c r="T46"/>
  <c r="L45"/>
  <c r="M45"/>
  <c r="P45" s="1"/>
  <c r="S45"/>
  <c r="T45"/>
  <c r="L44"/>
  <c r="M44"/>
  <c r="P44" s="1"/>
  <c r="S44"/>
  <c r="T44"/>
  <c r="L43"/>
  <c r="M43"/>
  <c r="P43" s="1"/>
  <c r="S43"/>
  <c r="T43"/>
  <c r="L42"/>
  <c r="M42"/>
  <c r="P42" s="1"/>
  <c r="S42"/>
  <c r="T42"/>
  <c r="S41"/>
  <c r="T41"/>
  <c r="L41"/>
  <c r="M41"/>
  <c r="P41" s="1"/>
  <c r="L40"/>
  <c r="M40"/>
  <c r="P40" s="1"/>
  <c r="S40"/>
  <c r="T40"/>
  <c r="S39"/>
  <c r="T5"/>
  <c r="S5"/>
  <c r="M5"/>
  <c r="P5" s="1"/>
  <c r="L5"/>
  <c r="M39"/>
  <c r="P39" s="1"/>
  <c r="M48"/>
  <c r="P48" s="1"/>
  <c r="T7"/>
  <c r="S7"/>
  <c r="M7"/>
  <c r="P7" s="1"/>
  <c r="L7"/>
  <c r="T4"/>
  <c r="S4"/>
  <c r="M4"/>
  <c r="P4" s="1"/>
  <c r="L4"/>
  <c r="T6"/>
  <c r="S6"/>
  <c r="M6"/>
  <c r="P6" s="1"/>
  <c r="L6"/>
  <c r="L29"/>
  <c r="M29"/>
  <c r="P29" s="1"/>
  <c r="S29"/>
  <c r="T29"/>
  <c r="L28"/>
  <c r="M28"/>
  <c r="P28" s="1"/>
  <c r="S28"/>
  <c r="T28"/>
  <c r="L27"/>
  <c r="M27"/>
  <c r="P27" s="1"/>
  <c r="S27"/>
  <c r="T27"/>
  <c r="L26"/>
  <c r="M26"/>
  <c r="P26" s="1"/>
  <c r="S26"/>
  <c r="T26"/>
  <c r="L25"/>
  <c r="M25"/>
  <c r="P25" s="1"/>
  <c r="S25"/>
  <c r="T25"/>
  <c r="L24"/>
  <c r="M24"/>
  <c r="P24" s="1"/>
  <c r="S24"/>
  <c r="T24"/>
  <c r="L23"/>
  <c r="M23"/>
  <c r="P23" s="1"/>
  <c r="S23"/>
  <c r="T23"/>
  <c r="L22"/>
  <c r="M22"/>
  <c r="P22" s="1"/>
  <c r="S22"/>
  <c r="T22"/>
  <c r="L21"/>
  <c r="M21"/>
  <c r="P21" s="1"/>
  <c r="S21"/>
  <c r="T21"/>
  <c r="L20"/>
  <c r="M20"/>
  <c r="P20" s="1"/>
  <c r="S20"/>
  <c r="T20"/>
  <c r="L19"/>
  <c r="M19"/>
  <c r="P19" s="1"/>
  <c r="S19"/>
  <c r="T19"/>
  <c r="L18"/>
  <c r="M18"/>
  <c r="P18" s="1"/>
  <c r="S18"/>
  <c r="T18"/>
  <c r="L17"/>
  <c r="M17"/>
  <c r="P17" s="1"/>
  <c r="S17"/>
  <c r="T17"/>
  <c r="L16"/>
  <c r="M16"/>
  <c r="P16" s="1"/>
  <c r="S16"/>
  <c r="T16"/>
  <c r="L15"/>
  <c r="M15"/>
  <c r="P15" s="1"/>
  <c r="S15"/>
  <c r="T15"/>
  <c r="L14"/>
  <c r="M14"/>
  <c r="P14" s="1"/>
  <c r="S14"/>
  <c r="T14"/>
  <c r="L13"/>
  <c r="M13"/>
  <c r="P13" s="1"/>
  <c r="S13"/>
  <c r="T13"/>
  <c r="L12"/>
  <c r="M12"/>
  <c r="P12" s="1"/>
  <c r="S12"/>
  <c r="T12"/>
  <c r="L11"/>
  <c r="M11"/>
  <c r="P11" s="1"/>
  <c r="S11"/>
  <c r="T11"/>
  <c r="S10"/>
  <c r="L10"/>
  <c r="M10"/>
  <c r="P10" s="1"/>
  <c r="S9"/>
  <c r="S8"/>
  <c r="S3"/>
  <c r="L3"/>
  <c r="T3"/>
  <c r="M8"/>
  <c r="P8" s="1"/>
  <c r="M9"/>
  <c r="P9" s="1"/>
  <c r="M3"/>
  <c r="T49"/>
  <c r="L49"/>
  <c r="T48"/>
  <c r="L48"/>
  <c r="T39"/>
  <c r="L39"/>
  <c r="T10"/>
  <c r="T9"/>
  <c r="L9"/>
  <c r="T8"/>
  <c r="L8"/>
  <c r="R19" i="1"/>
  <c r="Q19"/>
  <c r="N19"/>
  <c r="K19"/>
  <c r="K34"/>
  <c r="N34"/>
  <c r="Q34"/>
  <c r="R34"/>
  <c r="K33"/>
  <c r="N33"/>
  <c r="Q33"/>
  <c r="R33"/>
  <c r="K32"/>
  <c r="N32"/>
  <c r="Q32"/>
  <c r="R32"/>
  <c r="K31"/>
  <c r="N31"/>
  <c r="Q31"/>
  <c r="R31"/>
  <c r="K30"/>
  <c r="N30"/>
  <c r="Q30"/>
  <c r="R30"/>
  <c r="K29"/>
  <c r="N29"/>
  <c r="Q29"/>
  <c r="R29"/>
  <c r="K28"/>
  <c r="N28"/>
  <c r="Q28"/>
  <c r="R28"/>
  <c r="Q27"/>
  <c r="K23"/>
  <c r="N23"/>
  <c r="Q23"/>
  <c r="R23"/>
  <c r="K22"/>
  <c r="N22"/>
  <c r="Q22"/>
  <c r="R22"/>
  <c r="K21"/>
  <c r="N21"/>
  <c r="Q21"/>
  <c r="R21"/>
  <c r="Q20"/>
  <c r="K18"/>
  <c r="N18"/>
  <c r="Q18"/>
  <c r="R18"/>
  <c r="K17"/>
  <c r="N17"/>
  <c r="Q17"/>
  <c r="R17"/>
  <c r="K16"/>
  <c r="N16"/>
  <c r="Q16"/>
  <c r="R16"/>
  <c r="K15"/>
  <c r="N15"/>
  <c r="Q15"/>
  <c r="R15"/>
  <c r="K14"/>
  <c r="N14"/>
  <c r="Q14"/>
  <c r="R14"/>
  <c r="K13"/>
  <c r="N13"/>
  <c r="Q13"/>
  <c r="R13"/>
  <c r="K12"/>
  <c r="N12"/>
  <c r="Q12"/>
  <c r="R12"/>
  <c r="Q11"/>
  <c r="K11"/>
  <c r="Q10"/>
  <c r="K10"/>
  <c r="Q9"/>
  <c r="K9"/>
  <c r="Q8"/>
  <c r="R3"/>
  <c r="R4"/>
  <c r="R5"/>
  <c r="R6"/>
  <c r="R7"/>
  <c r="R24"/>
  <c r="R25"/>
  <c r="R26"/>
  <c r="R8"/>
  <c r="R9"/>
  <c r="R10"/>
  <c r="R11"/>
  <c r="R20"/>
  <c r="R27"/>
  <c r="R36"/>
  <c r="R37"/>
  <c r="R38"/>
  <c r="R39"/>
  <c r="R40"/>
  <c r="R41"/>
  <c r="R42"/>
  <c r="R43"/>
  <c r="R44"/>
  <c r="R45"/>
  <c r="R46"/>
  <c r="R47"/>
  <c r="R48"/>
  <c r="R49"/>
  <c r="R50"/>
  <c r="R51"/>
  <c r="R52"/>
  <c r="R53"/>
  <c r="R54"/>
  <c r="R55"/>
  <c r="R56"/>
  <c r="R57"/>
  <c r="R58"/>
  <c r="R59"/>
  <c r="R60"/>
  <c r="R61"/>
  <c r="R62"/>
  <c r="R63"/>
  <c r="R64"/>
  <c r="R65"/>
  <c r="R66"/>
  <c r="R67"/>
  <c r="R68"/>
  <c r="R69"/>
  <c r="R70"/>
  <c r="R71"/>
  <c r="R72"/>
  <c r="R73"/>
  <c r="R74"/>
  <c r="R75"/>
  <c r="R76"/>
  <c r="R77"/>
  <c r="R78"/>
  <c r="R79"/>
  <c r="R80"/>
  <c r="R81"/>
  <c r="R82"/>
  <c r="R2"/>
  <c r="N9"/>
  <c r="N10"/>
  <c r="N11"/>
  <c r="N20"/>
  <c r="N27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"/>
  <c r="K20"/>
  <c r="K27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"/>
  <c r="Q3"/>
  <c r="Q4"/>
  <c r="Q5"/>
  <c r="Q6"/>
  <c r="Q7"/>
  <c r="Q24"/>
  <c r="Q25"/>
  <c r="Q26"/>
  <c r="Q2"/>
  <c r="P3" i="2" l="1"/>
</calcChain>
</file>

<file path=xl/sharedStrings.xml><?xml version="1.0" encoding="utf-8"?>
<sst xmlns="http://schemas.openxmlformats.org/spreadsheetml/2006/main" count="5571" uniqueCount="1213">
  <si>
    <t>发车日期</t>
  </si>
  <si>
    <t>发货人</t>
  </si>
  <si>
    <t>发货时间</t>
  </si>
  <si>
    <t>到达时间</t>
  </si>
  <si>
    <t>发货园区</t>
  </si>
  <si>
    <t>发货地点</t>
  </si>
  <si>
    <t>目标园区</t>
  </si>
  <si>
    <t>目的地点</t>
  </si>
  <si>
    <t>委托书单号</t>
  </si>
  <si>
    <t>接货卡卡号</t>
  </si>
  <si>
    <t>承运商</t>
  </si>
  <si>
    <t>车牌号</t>
  </si>
  <si>
    <t>司机</t>
  </si>
  <si>
    <t>车型</t>
  </si>
  <si>
    <t>托盘数量（盘）</t>
  </si>
  <si>
    <t>笼框数量（笼）</t>
  </si>
  <si>
    <t>合计</t>
  </si>
  <si>
    <t>备注</t>
  </si>
  <si>
    <t>武汉威伟机械</t>
  </si>
  <si>
    <t>9.6米</t>
  </si>
  <si>
    <t>姚东明</t>
  </si>
  <si>
    <t>洪家国</t>
  </si>
  <si>
    <t>陈和敏</t>
  </si>
  <si>
    <t>代永华</t>
  </si>
  <si>
    <t>鄂FJU350</t>
  </si>
  <si>
    <t>王成</t>
    <phoneticPr fontId="3" type="noConversion"/>
  </si>
  <si>
    <t>常福园区</t>
    <phoneticPr fontId="3" type="noConversion"/>
  </si>
  <si>
    <t>常福弗兰西蒂</t>
    <phoneticPr fontId="3" type="noConversion"/>
  </si>
  <si>
    <t>王成</t>
    <phoneticPr fontId="3" type="noConversion"/>
  </si>
  <si>
    <t>常福园区</t>
    <phoneticPr fontId="3" type="noConversion"/>
  </si>
  <si>
    <t>常福弗兰西蒂</t>
    <phoneticPr fontId="3" type="noConversion"/>
  </si>
  <si>
    <t>丰树园区</t>
    <phoneticPr fontId="3" type="noConversion"/>
  </si>
  <si>
    <t>外单分拣</t>
    <phoneticPr fontId="3" type="noConversion"/>
  </si>
  <si>
    <t>0024175</t>
    <phoneticPr fontId="3" type="noConversion"/>
  </si>
  <si>
    <t>LU151</t>
    <phoneticPr fontId="3" type="noConversion"/>
  </si>
  <si>
    <t>李明华</t>
    <phoneticPr fontId="3" type="noConversion"/>
  </si>
  <si>
    <t>刘文</t>
    <phoneticPr fontId="3" type="noConversion"/>
  </si>
  <si>
    <t>欣程园区</t>
    <phoneticPr fontId="3" type="noConversion"/>
  </si>
  <si>
    <t>公共平台6号仓</t>
    <phoneticPr fontId="3" type="noConversion"/>
  </si>
  <si>
    <t>0020624</t>
    <phoneticPr fontId="3" type="noConversion"/>
  </si>
  <si>
    <t>ZV373</t>
    <phoneticPr fontId="3" type="noConversion"/>
  </si>
  <si>
    <t>宋辉</t>
    <phoneticPr fontId="3" type="noConversion"/>
  </si>
  <si>
    <t>0024212</t>
    <phoneticPr fontId="3" type="noConversion"/>
  </si>
  <si>
    <t>QQ353</t>
    <phoneticPr fontId="3" type="noConversion"/>
  </si>
  <si>
    <t>丁鹏</t>
    <phoneticPr fontId="3" type="noConversion"/>
  </si>
  <si>
    <t>田结</t>
    <phoneticPr fontId="3" type="noConversion"/>
  </si>
  <si>
    <t>0085596</t>
    <phoneticPr fontId="3" type="noConversion"/>
  </si>
  <si>
    <t>鄂 FJU350</t>
    <phoneticPr fontId="3" type="noConversion"/>
  </si>
  <si>
    <t>李耀</t>
    <phoneticPr fontId="3" type="noConversion"/>
  </si>
  <si>
    <t>16176</t>
    <phoneticPr fontId="3" type="noConversion"/>
  </si>
  <si>
    <t>HB101</t>
    <phoneticPr fontId="3" type="noConversion"/>
  </si>
  <si>
    <t>吕文杰</t>
    <phoneticPr fontId="3" type="noConversion"/>
  </si>
  <si>
    <t>周宏桂</t>
    <phoneticPr fontId="3" type="noConversion"/>
  </si>
  <si>
    <t>亚洲一号园区</t>
    <phoneticPr fontId="3" type="noConversion"/>
  </si>
  <si>
    <t>五号库</t>
    <phoneticPr fontId="3" type="noConversion"/>
  </si>
  <si>
    <t>19554</t>
    <phoneticPr fontId="3" type="noConversion"/>
  </si>
  <si>
    <t>0020612</t>
    <phoneticPr fontId="3" type="noConversion"/>
  </si>
  <si>
    <t>NH299</t>
    <phoneticPr fontId="3" type="noConversion"/>
  </si>
  <si>
    <t>杨勇</t>
    <phoneticPr fontId="3" type="noConversion"/>
  </si>
  <si>
    <t>0020613</t>
    <phoneticPr fontId="3" type="noConversion"/>
  </si>
  <si>
    <t>贺成</t>
    <phoneticPr fontId="3" type="noConversion"/>
  </si>
  <si>
    <t>19555</t>
    <phoneticPr fontId="3" type="noConversion"/>
  </si>
  <si>
    <t>0020604</t>
    <phoneticPr fontId="3" type="noConversion"/>
  </si>
  <si>
    <t>王燕</t>
    <phoneticPr fontId="3" type="noConversion"/>
  </si>
  <si>
    <t>0077009</t>
    <phoneticPr fontId="3" type="noConversion"/>
  </si>
  <si>
    <t>粤BGR032</t>
    <phoneticPr fontId="3" type="noConversion"/>
  </si>
  <si>
    <t>方浩勇</t>
    <phoneticPr fontId="3" type="noConversion"/>
  </si>
  <si>
    <t>18758</t>
    <phoneticPr fontId="3" type="noConversion"/>
  </si>
  <si>
    <t>15564</t>
    <phoneticPr fontId="3" type="noConversion"/>
  </si>
  <si>
    <t>19468</t>
    <phoneticPr fontId="3" type="noConversion"/>
  </si>
  <si>
    <t>18877</t>
    <phoneticPr fontId="3" type="noConversion"/>
  </si>
  <si>
    <t>涂爱武</t>
    <phoneticPr fontId="3" type="noConversion"/>
  </si>
  <si>
    <t>丰树园区</t>
    <phoneticPr fontId="3" type="noConversion"/>
  </si>
  <si>
    <t>外单分拣</t>
    <phoneticPr fontId="3" type="noConversion"/>
  </si>
  <si>
    <t>亚洲一号园区</t>
    <phoneticPr fontId="3" type="noConversion"/>
  </si>
  <si>
    <t>五号库</t>
    <phoneticPr fontId="3" type="noConversion"/>
  </si>
  <si>
    <t>18961</t>
    <phoneticPr fontId="3" type="noConversion"/>
  </si>
  <si>
    <t>0045823</t>
    <phoneticPr fontId="3" type="noConversion"/>
  </si>
  <si>
    <t>MT870</t>
    <phoneticPr fontId="3" type="noConversion"/>
  </si>
  <si>
    <t>欧文艺</t>
    <phoneticPr fontId="3" type="noConversion"/>
  </si>
  <si>
    <t>18960</t>
    <phoneticPr fontId="3" type="noConversion"/>
  </si>
  <si>
    <t>0045824</t>
  </si>
  <si>
    <t>18959</t>
    <phoneticPr fontId="3" type="noConversion"/>
  </si>
  <si>
    <t>19556</t>
    <phoneticPr fontId="3" type="noConversion"/>
  </si>
  <si>
    <t>0045825</t>
    <phoneticPr fontId="3" type="noConversion"/>
  </si>
  <si>
    <t>18957</t>
    <phoneticPr fontId="3" type="noConversion"/>
  </si>
  <si>
    <t>0085672</t>
    <phoneticPr fontId="3" type="noConversion"/>
  </si>
  <si>
    <t>18956</t>
    <phoneticPr fontId="3" type="noConversion"/>
  </si>
  <si>
    <t>0085671</t>
    <phoneticPr fontId="3" type="noConversion"/>
  </si>
  <si>
    <t>邱芳祥</t>
    <phoneticPr fontId="3" type="noConversion"/>
  </si>
  <si>
    <t>18953</t>
    <phoneticPr fontId="3" type="noConversion"/>
  </si>
  <si>
    <t>0085670</t>
    <phoneticPr fontId="3" type="noConversion"/>
  </si>
  <si>
    <t>18988</t>
    <phoneticPr fontId="3" type="noConversion"/>
  </si>
  <si>
    <t>0076998</t>
    <phoneticPr fontId="3" type="noConversion"/>
  </si>
  <si>
    <t>F1588</t>
    <phoneticPr fontId="3" type="noConversion"/>
  </si>
  <si>
    <t>18987</t>
    <phoneticPr fontId="3" type="noConversion"/>
  </si>
  <si>
    <t>0076999</t>
    <phoneticPr fontId="3" type="noConversion"/>
  </si>
  <si>
    <t>18986</t>
    <phoneticPr fontId="3" type="noConversion"/>
  </si>
  <si>
    <t>0077000</t>
    <phoneticPr fontId="3" type="noConversion"/>
  </si>
  <si>
    <t>18985</t>
    <phoneticPr fontId="3" type="noConversion"/>
  </si>
  <si>
    <t>0076980</t>
    <phoneticPr fontId="3" type="noConversion"/>
  </si>
  <si>
    <t>18984</t>
    <phoneticPr fontId="3" type="noConversion"/>
  </si>
  <si>
    <t>0076979</t>
    <phoneticPr fontId="3" type="noConversion"/>
  </si>
  <si>
    <t>周宏斌</t>
    <phoneticPr fontId="3" type="noConversion"/>
  </si>
  <si>
    <t>18566</t>
    <phoneticPr fontId="3" type="noConversion"/>
  </si>
  <si>
    <t>0076981</t>
    <phoneticPr fontId="3" type="noConversion"/>
  </si>
  <si>
    <t>ZR992</t>
    <phoneticPr fontId="3" type="noConversion"/>
  </si>
  <si>
    <t>潘涛</t>
    <phoneticPr fontId="3" type="noConversion"/>
  </si>
  <si>
    <t>邱振</t>
    <phoneticPr fontId="3" type="noConversion"/>
  </si>
  <si>
    <t>18570</t>
    <phoneticPr fontId="3" type="noConversion"/>
  </si>
  <si>
    <t>0085696</t>
    <phoneticPr fontId="3" type="noConversion"/>
  </si>
  <si>
    <t>贺成</t>
    <phoneticPr fontId="3" type="noConversion"/>
  </si>
  <si>
    <t>18568</t>
    <phoneticPr fontId="3" type="noConversion"/>
  </si>
  <si>
    <t>0085695</t>
    <phoneticPr fontId="3" type="noConversion"/>
  </si>
  <si>
    <t>周宏桂</t>
    <phoneticPr fontId="3" type="noConversion"/>
  </si>
  <si>
    <t>18573</t>
    <phoneticPr fontId="3" type="noConversion"/>
  </si>
  <si>
    <t>0076982</t>
    <phoneticPr fontId="3" type="noConversion"/>
  </si>
  <si>
    <t>陈和敏</t>
    <phoneticPr fontId="3" type="noConversion"/>
  </si>
  <si>
    <t>马广楠</t>
    <phoneticPr fontId="3" type="noConversion"/>
  </si>
  <si>
    <t>亚洲一号三期</t>
    <phoneticPr fontId="3" type="noConversion"/>
  </si>
  <si>
    <t>3CA2临时仓</t>
    <phoneticPr fontId="3" type="noConversion"/>
  </si>
  <si>
    <t>19063</t>
    <phoneticPr fontId="3" type="noConversion"/>
  </si>
  <si>
    <t>0076900</t>
    <phoneticPr fontId="3" type="noConversion"/>
  </si>
  <si>
    <t>ZR870</t>
    <phoneticPr fontId="3" type="noConversion"/>
  </si>
  <si>
    <t>陈鹏</t>
    <phoneticPr fontId="3" type="noConversion"/>
  </si>
  <si>
    <t>19062</t>
    <phoneticPr fontId="3" type="noConversion"/>
  </si>
  <si>
    <t>0076899</t>
    <phoneticPr fontId="3" type="noConversion"/>
  </si>
  <si>
    <t>19060</t>
    <phoneticPr fontId="3" type="noConversion"/>
  </si>
  <si>
    <t>0076898</t>
    <phoneticPr fontId="3" type="noConversion"/>
  </si>
  <si>
    <t>19059</t>
    <phoneticPr fontId="3" type="noConversion"/>
  </si>
  <si>
    <t>0076897</t>
    <phoneticPr fontId="3" type="noConversion"/>
  </si>
  <si>
    <t>19058</t>
    <phoneticPr fontId="3" type="noConversion"/>
  </si>
  <si>
    <t>0076896</t>
    <phoneticPr fontId="3" type="noConversion"/>
  </si>
  <si>
    <t>19057</t>
    <phoneticPr fontId="3" type="noConversion"/>
  </si>
  <si>
    <t>0076895</t>
    <phoneticPr fontId="3" type="noConversion"/>
  </si>
  <si>
    <t>19056</t>
    <phoneticPr fontId="3" type="noConversion"/>
  </si>
  <si>
    <t>0076894</t>
    <phoneticPr fontId="3" type="noConversion"/>
  </si>
  <si>
    <t>19055</t>
    <phoneticPr fontId="3" type="noConversion"/>
  </si>
  <si>
    <t>0076893</t>
    <phoneticPr fontId="3" type="noConversion"/>
  </si>
  <si>
    <t>陈建红</t>
    <phoneticPr fontId="3" type="noConversion"/>
  </si>
  <si>
    <t>备件库</t>
    <phoneticPr fontId="3" type="noConversion"/>
  </si>
  <si>
    <t>18635</t>
    <phoneticPr fontId="3" type="noConversion"/>
  </si>
  <si>
    <t>0028635</t>
    <phoneticPr fontId="3" type="noConversion"/>
  </si>
  <si>
    <t>AW309</t>
    <phoneticPr fontId="3" type="noConversion"/>
  </si>
  <si>
    <t>姚东明</t>
    <phoneticPr fontId="3" type="noConversion"/>
  </si>
  <si>
    <t>19717</t>
    <phoneticPr fontId="3" type="noConversion"/>
  </si>
  <si>
    <t>0024219</t>
    <phoneticPr fontId="3" type="noConversion"/>
  </si>
  <si>
    <t>武汉威伟机械2018年4月份拣摆渡行车日志 （分拣摆渡）</t>
    <phoneticPr fontId="3" type="noConversion"/>
  </si>
  <si>
    <t>吕文杰</t>
  </si>
  <si>
    <t>胡贤勇</t>
  </si>
  <si>
    <t>林宏清</t>
  </si>
  <si>
    <t>欧文科</t>
  </si>
  <si>
    <t>童红兵</t>
  </si>
  <si>
    <t>李明华</t>
  </si>
  <si>
    <t>王胜生</t>
  </si>
  <si>
    <t>杨清伟</t>
  </si>
  <si>
    <t>张罗坤</t>
  </si>
  <si>
    <t>金正伟</t>
  </si>
  <si>
    <t>马崇明</t>
  </si>
  <si>
    <t>林高敏</t>
  </si>
  <si>
    <t>吴正德</t>
  </si>
  <si>
    <t>强乐阳</t>
  </si>
  <si>
    <t>吕志华</t>
  </si>
  <si>
    <t>鄂AF1588</t>
  </si>
  <si>
    <t>鄂AMT870</t>
  </si>
  <si>
    <t>鄂ANH299</t>
  </si>
  <si>
    <t>鄂AAW309</t>
  </si>
  <si>
    <t>鄂ABY256</t>
  </si>
  <si>
    <t>鄂ABY277</t>
  </si>
  <si>
    <t>鄂AHB101</t>
  </si>
  <si>
    <t>鄂ABK105</t>
  </si>
  <si>
    <t>鄂AKF301</t>
  </si>
  <si>
    <t>鄂AHT231</t>
  </si>
  <si>
    <t>鄂AHE037</t>
  </si>
  <si>
    <t>鄂ACV827</t>
  </si>
  <si>
    <t>鄂AZV373</t>
  </si>
  <si>
    <t>鄂AZV377</t>
  </si>
  <si>
    <t>鄂AZR876</t>
  </si>
  <si>
    <t>鄂AFE237</t>
  </si>
  <si>
    <t>鄂ALU151</t>
  </si>
  <si>
    <t>鄂ALJ078</t>
  </si>
  <si>
    <t>鄂AQQ353</t>
  </si>
  <si>
    <t>鄂ALU291</t>
  </si>
  <si>
    <t>鄂AAB852</t>
  </si>
  <si>
    <t>鄂AZR992</t>
  </si>
  <si>
    <t>鄂AQ6880</t>
  </si>
  <si>
    <t>鄂AMT100</t>
  </si>
  <si>
    <t>鄂AMP328</t>
  </si>
  <si>
    <t>鄂AH5389</t>
  </si>
  <si>
    <t>鄂AMT850</t>
  </si>
  <si>
    <t>鄂AH9072</t>
  </si>
  <si>
    <t>鄂AAW354</t>
  </si>
  <si>
    <t>邓军</t>
    <phoneticPr fontId="3" type="noConversion"/>
  </si>
  <si>
    <t>杜飞</t>
    <phoneticPr fontId="3" type="noConversion"/>
  </si>
  <si>
    <t>孙龙</t>
    <phoneticPr fontId="3" type="noConversion"/>
  </si>
  <si>
    <t>张剑</t>
    <phoneticPr fontId="3" type="noConversion"/>
  </si>
  <si>
    <t>宋辉</t>
    <phoneticPr fontId="3" type="noConversion"/>
  </si>
  <si>
    <t>丁鹏</t>
    <phoneticPr fontId="3" type="noConversion"/>
  </si>
  <si>
    <t>宋军</t>
    <phoneticPr fontId="3" type="noConversion"/>
  </si>
  <si>
    <t>潘涛</t>
    <phoneticPr fontId="3" type="noConversion"/>
  </si>
  <si>
    <t>鄂AFX299</t>
    <phoneticPr fontId="3" type="noConversion"/>
  </si>
  <si>
    <t>刘文</t>
    <phoneticPr fontId="3" type="noConversion"/>
  </si>
  <si>
    <t>欣程园区</t>
    <phoneticPr fontId="3" type="noConversion"/>
  </si>
  <si>
    <t>公共平台6号仓</t>
    <phoneticPr fontId="3" type="noConversion"/>
  </si>
  <si>
    <t>丰树园区</t>
    <phoneticPr fontId="3" type="noConversion"/>
  </si>
  <si>
    <t>外单分拣</t>
    <phoneticPr fontId="3" type="noConversion"/>
  </si>
  <si>
    <t>18878</t>
    <phoneticPr fontId="3" type="noConversion"/>
  </si>
  <si>
    <t>0085597</t>
    <phoneticPr fontId="3" type="noConversion"/>
  </si>
  <si>
    <t>李耀</t>
    <phoneticPr fontId="3" type="noConversion"/>
  </si>
  <si>
    <t>殷丽芳</t>
    <phoneticPr fontId="3" type="noConversion"/>
  </si>
  <si>
    <t>亚洲一号园区</t>
    <phoneticPr fontId="3" type="noConversion"/>
  </si>
  <si>
    <t>3CA2临时仓</t>
    <phoneticPr fontId="3" type="noConversion"/>
  </si>
  <si>
    <t>3CA数码通讯仓1号库</t>
    <phoneticPr fontId="3" type="noConversion"/>
  </si>
  <si>
    <t>17722</t>
    <phoneticPr fontId="3" type="noConversion"/>
  </si>
  <si>
    <t>17720</t>
    <phoneticPr fontId="3" type="noConversion"/>
  </si>
  <si>
    <t>17717</t>
    <phoneticPr fontId="3" type="noConversion"/>
  </si>
  <si>
    <t>17714</t>
    <phoneticPr fontId="3" type="noConversion"/>
  </si>
  <si>
    <t>17712</t>
    <phoneticPr fontId="3" type="noConversion"/>
  </si>
  <si>
    <t>17710</t>
    <phoneticPr fontId="3" type="noConversion"/>
  </si>
  <si>
    <t>17708</t>
    <phoneticPr fontId="3" type="noConversion"/>
  </si>
  <si>
    <t>17706</t>
    <phoneticPr fontId="3" type="noConversion"/>
  </si>
  <si>
    <t>19472</t>
    <phoneticPr fontId="3" type="noConversion"/>
  </si>
  <si>
    <t>19471</t>
    <phoneticPr fontId="3" type="noConversion"/>
  </si>
  <si>
    <t>19470</t>
    <phoneticPr fontId="3" type="noConversion"/>
  </si>
  <si>
    <t>19469</t>
    <phoneticPr fontId="3" type="noConversion"/>
  </si>
  <si>
    <t>17718</t>
    <phoneticPr fontId="3" type="noConversion"/>
  </si>
  <si>
    <t>17713</t>
    <phoneticPr fontId="3" type="noConversion"/>
  </si>
  <si>
    <t>17709</t>
    <phoneticPr fontId="3" type="noConversion"/>
  </si>
  <si>
    <t>17707</t>
    <phoneticPr fontId="3" type="noConversion"/>
  </si>
  <si>
    <t>17703</t>
    <phoneticPr fontId="3" type="noConversion"/>
  </si>
  <si>
    <t>17705</t>
    <phoneticPr fontId="3" type="noConversion"/>
  </si>
  <si>
    <t>17704</t>
    <phoneticPr fontId="3" type="noConversion"/>
  </si>
  <si>
    <t>17702</t>
    <phoneticPr fontId="3" type="noConversion"/>
  </si>
  <si>
    <t>17701</t>
    <phoneticPr fontId="3" type="noConversion"/>
  </si>
  <si>
    <t>18824</t>
    <phoneticPr fontId="3" type="noConversion"/>
  </si>
  <si>
    <t>陈安涛</t>
    <phoneticPr fontId="3" type="noConversion"/>
  </si>
  <si>
    <t>常福园区</t>
    <phoneticPr fontId="3" type="noConversion"/>
  </si>
  <si>
    <t>常福弗兰西蒂</t>
    <phoneticPr fontId="3" type="noConversion"/>
  </si>
  <si>
    <t>16276</t>
    <phoneticPr fontId="3" type="noConversion"/>
  </si>
  <si>
    <t>0085660</t>
    <phoneticPr fontId="3" type="noConversion"/>
  </si>
  <si>
    <t>代永华</t>
    <phoneticPr fontId="3" type="noConversion"/>
  </si>
  <si>
    <t>16987</t>
    <phoneticPr fontId="3" type="noConversion"/>
  </si>
  <si>
    <t>0028544</t>
    <phoneticPr fontId="3" type="noConversion"/>
  </si>
  <si>
    <t>欧文科</t>
    <phoneticPr fontId="3" type="noConversion"/>
  </si>
  <si>
    <t>王成</t>
    <phoneticPr fontId="3" type="noConversion"/>
  </si>
  <si>
    <t>19981</t>
    <phoneticPr fontId="3" type="noConversion"/>
  </si>
  <si>
    <t>0029881</t>
    <phoneticPr fontId="3" type="noConversion"/>
  </si>
  <si>
    <t>宋军</t>
    <phoneticPr fontId="3" type="noConversion"/>
  </si>
  <si>
    <t>王燕</t>
    <phoneticPr fontId="3" type="noConversion"/>
  </si>
  <si>
    <t>19870</t>
    <phoneticPr fontId="3" type="noConversion"/>
  </si>
  <si>
    <t>0028594</t>
    <phoneticPr fontId="3" type="noConversion"/>
  </si>
  <si>
    <t>洪家国</t>
    <phoneticPr fontId="3" type="noConversion"/>
  </si>
  <si>
    <t>弗兰西蒂分拣仓</t>
    <phoneticPr fontId="3" type="noConversion"/>
  </si>
  <si>
    <t>18998</t>
    <phoneticPr fontId="3" type="noConversion"/>
  </si>
  <si>
    <t>19002</t>
    <phoneticPr fontId="3" type="noConversion"/>
  </si>
  <si>
    <t>陈和敏</t>
    <phoneticPr fontId="3" type="noConversion"/>
  </si>
  <si>
    <t>涂爱斌</t>
    <phoneticPr fontId="3" type="noConversion"/>
  </si>
  <si>
    <t>19001</t>
    <phoneticPr fontId="3" type="noConversion"/>
  </si>
  <si>
    <t>19000</t>
    <phoneticPr fontId="3" type="noConversion"/>
  </si>
  <si>
    <t>杜传英</t>
    <phoneticPr fontId="3" type="noConversion"/>
  </si>
  <si>
    <t>18999</t>
    <phoneticPr fontId="3" type="noConversion"/>
  </si>
  <si>
    <t>0076994</t>
    <phoneticPr fontId="3" type="noConversion"/>
  </si>
  <si>
    <t>0076991</t>
    <phoneticPr fontId="3" type="noConversion"/>
  </si>
  <si>
    <t>0076989</t>
    <phoneticPr fontId="3" type="noConversion"/>
  </si>
  <si>
    <t>0076992</t>
    <phoneticPr fontId="3" type="noConversion"/>
  </si>
  <si>
    <t>0076993</t>
    <phoneticPr fontId="3" type="noConversion"/>
  </si>
  <si>
    <t>18994</t>
    <phoneticPr fontId="3" type="noConversion"/>
  </si>
  <si>
    <t>0076987</t>
    <phoneticPr fontId="3" type="noConversion"/>
  </si>
  <si>
    <t>18995</t>
    <phoneticPr fontId="3" type="noConversion"/>
  </si>
  <si>
    <t>0076986</t>
    <phoneticPr fontId="3" type="noConversion"/>
  </si>
  <si>
    <t>18992</t>
    <phoneticPr fontId="3" type="noConversion"/>
  </si>
  <si>
    <t>0076988</t>
    <phoneticPr fontId="3" type="noConversion"/>
  </si>
  <si>
    <t>18989</t>
    <phoneticPr fontId="3" type="noConversion"/>
  </si>
  <si>
    <t>0076997</t>
    <phoneticPr fontId="3" type="noConversion"/>
  </si>
  <si>
    <t>19722</t>
    <phoneticPr fontId="3" type="noConversion"/>
  </si>
  <si>
    <t>0024217</t>
    <phoneticPr fontId="3" type="noConversion"/>
  </si>
  <si>
    <t>吕文杰</t>
    <phoneticPr fontId="3" type="noConversion"/>
  </si>
  <si>
    <t>18639</t>
    <phoneticPr fontId="3" type="noConversion"/>
  </si>
  <si>
    <t>0028683</t>
    <phoneticPr fontId="3" type="noConversion"/>
  </si>
  <si>
    <t>叶显军</t>
    <phoneticPr fontId="3" type="noConversion"/>
  </si>
  <si>
    <t>18640</t>
    <phoneticPr fontId="3" type="noConversion"/>
  </si>
  <si>
    <t>0024277</t>
    <phoneticPr fontId="3" type="noConversion"/>
  </si>
  <si>
    <t>18641</t>
    <phoneticPr fontId="3" type="noConversion"/>
  </si>
  <si>
    <t>0085674</t>
    <phoneticPr fontId="3" type="noConversion"/>
  </si>
  <si>
    <t>18971</t>
    <phoneticPr fontId="3" type="noConversion"/>
  </si>
  <si>
    <t>0085732</t>
    <phoneticPr fontId="3" type="noConversion"/>
  </si>
  <si>
    <t>欧文艺</t>
    <phoneticPr fontId="3" type="noConversion"/>
  </si>
  <si>
    <t>18970</t>
    <phoneticPr fontId="3" type="noConversion"/>
  </si>
  <si>
    <t>0085731</t>
    <phoneticPr fontId="3" type="noConversion"/>
  </si>
  <si>
    <t>邱芳祥</t>
    <phoneticPr fontId="3" type="noConversion"/>
  </si>
  <si>
    <t>18969</t>
    <phoneticPr fontId="3" type="noConversion"/>
  </si>
  <si>
    <t>0085730</t>
    <phoneticPr fontId="3" type="noConversion"/>
  </si>
  <si>
    <t>18968</t>
    <phoneticPr fontId="3" type="noConversion"/>
  </si>
  <si>
    <t>0024218</t>
    <phoneticPr fontId="3" type="noConversion"/>
  </si>
  <si>
    <t>18967</t>
    <phoneticPr fontId="3" type="noConversion"/>
  </si>
  <si>
    <t>0045819</t>
    <phoneticPr fontId="3" type="noConversion"/>
  </si>
  <si>
    <t>18966</t>
    <phoneticPr fontId="3" type="noConversion"/>
  </si>
  <si>
    <t>0076985</t>
    <phoneticPr fontId="3" type="noConversion"/>
  </si>
  <si>
    <t>18965</t>
    <phoneticPr fontId="3" type="noConversion"/>
  </si>
  <si>
    <t>0045820</t>
    <phoneticPr fontId="3" type="noConversion"/>
  </si>
  <si>
    <t>18964</t>
    <phoneticPr fontId="3" type="noConversion"/>
  </si>
  <si>
    <t>0045821</t>
    <phoneticPr fontId="3" type="noConversion"/>
  </si>
  <si>
    <t>邱振</t>
    <phoneticPr fontId="3" type="noConversion"/>
  </si>
  <si>
    <t>19631</t>
    <phoneticPr fontId="3" type="noConversion"/>
  </si>
  <si>
    <t>0085707</t>
    <phoneticPr fontId="3" type="noConversion"/>
  </si>
  <si>
    <t>潘涛</t>
    <phoneticPr fontId="3" type="noConversion"/>
  </si>
  <si>
    <t>19630</t>
    <phoneticPr fontId="3" type="noConversion"/>
  </si>
  <si>
    <t>0085698</t>
    <phoneticPr fontId="3" type="noConversion"/>
  </si>
  <si>
    <t>叶方俊</t>
    <phoneticPr fontId="3" type="noConversion"/>
  </si>
  <si>
    <t>19629</t>
    <phoneticPr fontId="3" type="noConversion"/>
  </si>
  <si>
    <t>0076984</t>
    <phoneticPr fontId="3" type="noConversion"/>
  </si>
  <si>
    <t>周宏兵</t>
    <phoneticPr fontId="3" type="noConversion"/>
  </si>
  <si>
    <t>19628</t>
    <phoneticPr fontId="3" type="noConversion"/>
  </si>
  <si>
    <t>0076983</t>
    <phoneticPr fontId="3" type="noConversion"/>
  </si>
  <si>
    <t>陈鹏</t>
    <phoneticPr fontId="3" type="noConversion"/>
  </si>
  <si>
    <t>亚洲一号三期</t>
    <phoneticPr fontId="3" type="noConversion"/>
  </si>
  <si>
    <t>18399</t>
    <phoneticPr fontId="3" type="noConversion"/>
  </si>
  <si>
    <t>0076909</t>
    <phoneticPr fontId="3" type="noConversion"/>
  </si>
  <si>
    <t>0076908</t>
    <phoneticPr fontId="3" type="noConversion"/>
  </si>
  <si>
    <t>0076907</t>
    <phoneticPr fontId="3" type="noConversion"/>
  </si>
  <si>
    <t>0076906</t>
    <phoneticPr fontId="3" type="noConversion"/>
  </si>
  <si>
    <t>19068</t>
    <phoneticPr fontId="3" type="noConversion"/>
  </si>
  <si>
    <t>0076904</t>
    <phoneticPr fontId="3" type="noConversion"/>
  </si>
  <si>
    <t>19067</t>
    <phoneticPr fontId="3" type="noConversion"/>
  </si>
  <si>
    <t>0076903</t>
    <phoneticPr fontId="3" type="noConversion"/>
  </si>
  <si>
    <t>19066</t>
    <phoneticPr fontId="3" type="noConversion"/>
  </si>
  <si>
    <t>0076902</t>
    <phoneticPr fontId="3" type="noConversion"/>
  </si>
  <si>
    <t>19064</t>
    <phoneticPr fontId="3" type="noConversion"/>
  </si>
  <si>
    <t>0076901</t>
    <phoneticPr fontId="3" type="noConversion"/>
  </si>
  <si>
    <t>19072</t>
    <phoneticPr fontId="3" type="noConversion"/>
  </si>
  <si>
    <t>19071</t>
    <phoneticPr fontId="3" type="noConversion"/>
  </si>
  <si>
    <t>19070</t>
    <phoneticPr fontId="3" type="noConversion"/>
  </si>
  <si>
    <t>补单号（原单）</t>
    <phoneticPr fontId="3" type="noConversion"/>
  </si>
  <si>
    <t>18762</t>
    <phoneticPr fontId="3" type="noConversion"/>
  </si>
  <si>
    <t>18763</t>
    <phoneticPr fontId="3" type="noConversion"/>
  </si>
  <si>
    <t>肖鹏</t>
    <phoneticPr fontId="3" type="noConversion"/>
  </si>
  <si>
    <t>19561</t>
    <phoneticPr fontId="3" type="noConversion"/>
  </si>
  <si>
    <t>0020614</t>
    <phoneticPr fontId="3" type="noConversion"/>
  </si>
  <si>
    <t>常福园区</t>
    <phoneticPr fontId="3" type="noConversion"/>
  </si>
  <si>
    <t>弗兰西蒂分拣仓</t>
    <phoneticPr fontId="3" type="noConversion"/>
  </si>
  <si>
    <t>15946</t>
    <phoneticPr fontId="3" type="noConversion"/>
  </si>
  <si>
    <t>0028607</t>
    <phoneticPr fontId="3" type="noConversion"/>
  </si>
  <si>
    <t>童红兵</t>
    <phoneticPr fontId="3" type="noConversion"/>
  </si>
  <si>
    <t>16280</t>
    <phoneticPr fontId="3" type="noConversion"/>
  </si>
  <si>
    <t>0085742</t>
    <phoneticPr fontId="3" type="noConversion"/>
  </si>
  <si>
    <t>五号库</t>
    <phoneticPr fontId="3" type="noConversion"/>
  </si>
  <si>
    <t>19875</t>
    <phoneticPr fontId="3" type="noConversion"/>
  </si>
  <si>
    <t>0028592</t>
    <phoneticPr fontId="3" type="noConversion"/>
  </si>
  <si>
    <t>11652</t>
    <phoneticPr fontId="3" type="noConversion"/>
  </si>
  <si>
    <t>0085646</t>
    <phoneticPr fontId="3" type="noConversion"/>
  </si>
  <si>
    <t>11655</t>
    <phoneticPr fontId="3" type="noConversion"/>
  </si>
  <si>
    <t>0085645</t>
    <phoneticPr fontId="3" type="noConversion"/>
  </si>
  <si>
    <t>19983</t>
    <phoneticPr fontId="3" type="noConversion"/>
  </si>
  <si>
    <t>0028640</t>
    <phoneticPr fontId="3" type="noConversion"/>
  </si>
  <si>
    <t>19563</t>
    <phoneticPr fontId="3" type="noConversion"/>
  </si>
  <si>
    <t>0028601</t>
    <phoneticPr fontId="3" type="noConversion"/>
  </si>
  <si>
    <t>16178</t>
    <phoneticPr fontId="3" type="noConversion"/>
  </si>
  <si>
    <t>0024200</t>
    <phoneticPr fontId="3" type="noConversion"/>
  </si>
  <si>
    <t>周宏佳</t>
    <phoneticPr fontId="3" type="noConversion"/>
  </si>
  <si>
    <t>16281</t>
    <phoneticPr fontId="3" type="noConversion"/>
  </si>
  <si>
    <t>0085741</t>
    <phoneticPr fontId="3" type="noConversion"/>
  </si>
  <si>
    <t>15568</t>
    <phoneticPr fontId="3" type="noConversion"/>
  </si>
  <si>
    <t>李明华</t>
    <phoneticPr fontId="3" type="noConversion"/>
  </si>
  <si>
    <t>车牌号</t>
    <phoneticPr fontId="3" type="noConversion"/>
  </si>
  <si>
    <t>鄂AFX299</t>
  </si>
  <si>
    <t>欧文艺</t>
    <phoneticPr fontId="3" type="noConversion"/>
  </si>
  <si>
    <t>丰树园区</t>
    <phoneticPr fontId="3" type="noConversion"/>
  </si>
  <si>
    <t>外单分拣</t>
    <phoneticPr fontId="3" type="noConversion"/>
  </si>
  <si>
    <t>亚洲一号园区</t>
    <phoneticPr fontId="3" type="noConversion"/>
  </si>
  <si>
    <t>五号库</t>
    <phoneticPr fontId="3" type="noConversion"/>
  </si>
  <si>
    <t>涂爱武</t>
    <phoneticPr fontId="3" type="noConversion"/>
  </si>
  <si>
    <t>18972</t>
    <phoneticPr fontId="3" type="noConversion"/>
  </si>
  <si>
    <t>0085733</t>
    <phoneticPr fontId="3" type="noConversion"/>
  </si>
  <si>
    <t>周华安</t>
    <phoneticPr fontId="3" type="noConversion"/>
  </si>
  <si>
    <t>17803</t>
    <phoneticPr fontId="3" type="noConversion"/>
  </si>
  <si>
    <t>0085759</t>
    <phoneticPr fontId="3" type="noConversion"/>
  </si>
  <si>
    <t>邱芳祥</t>
    <phoneticPr fontId="3" type="noConversion"/>
  </si>
  <si>
    <t>17802</t>
    <phoneticPr fontId="3" type="noConversion"/>
  </si>
  <si>
    <t>0085738</t>
    <phoneticPr fontId="3" type="noConversion"/>
  </si>
  <si>
    <t>17801</t>
    <phoneticPr fontId="3" type="noConversion"/>
  </si>
  <si>
    <t>0085735</t>
    <phoneticPr fontId="3" type="noConversion"/>
  </si>
  <si>
    <t>18975</t>
    <phoneticPr fontId="3" type="noConversion"/>
  </si>
  <si>
    <t>0085734</t>
    <phoneticPr fontId="3" type="noConversion"/>
  </si>
  <si>
    <t>18974</t>
    <phoneticPr fontId="3" type="noConversion"/>
  </si>
  <si>
    <t>0085739</t>
    <phoneticPr fontId="3" type="noConversion"/>
  </si>
  <si>
    <t>0029884</t>
    <phoneticPr fontId="3" type="noConversion"/>
  </si>
  <si>
    <t>19565</t>
    <phoneticPr fontId="3" type="noConversion"/>
  </si>
  <si>
    <t>邱振</t>
    <phoneticPr fontId="3" type="noConversion"/>
  </si>
  <si>
    <t>0020615</t>
    <phoneticPr fontId="3" type="noConversion"/>
  </si>
  <si>
    <t>李婕</t>
    <phoneticPr fontId="3" type="noConversion"/>
  </si>
  <si>
    <t>丰树园区</t>
    <phoneticPr fontId="3" type="noConversion"/>
  </si>
  <si>
    <t>亚洲一号园区</t>
    <phoneticPr fontId="3" type="noConversion"/>
  </si>
  <si>
    <t>五号库</t>
    <phoneticPr fontId="3" type="noConversion"/>
  </si>
  <si>
    <t>19567</t>
    <phoneticPr fontId="3" type="noConversion"/>
  </si>
  <si>
    <t>0020617</t>
    <phoneticPr fontId="3" type="noConversion"/>
  </si>
  <si>
    <t>19566</t>
    <phoneticPr fontId="3" type="noConversion"/>
  </si>
  <si>
    <t>周宏桂</t>
    <phoneticPr fontId="3" type="noConversion"/>
  </si>
  <si>
    <t>0020616</t>
    <phoneticPr fontId="3" type="noConversion"/>
  </si>
  <si>
    <t>陈鹏</t>
    <phoneticPr fontId="3" type="noConversion"/>
  </si>
  <si>
    <t>亚洲一号三期</t>
    <phoneticPr fontId="3" type="noConversion"/>
  </si>
  <si>
    <t>3CA临时仓</t>
    <phoneticPr fontId="3" type="noConversion"/>
  </si>
  <si>
    <t>19130</t>
    <phoneticPr fontId="3" type="noConversion"/>
  </si>
  <si>
    <t>0076916</t>
    <phoneticPr fontId="3" type="noConversion"/>
  </si>
  <si>
    <t>马广楠</t>
    <phoneticPr fontId="3" type="noConversion"/>
  </si>
  <si>
    <t>19127</t>
    <phoneticPr fontId="3" type="noConversion"/>
  </si>
  <si>
    <t>0076915</t>
    <phoneticPr fontId="3" type="noConversion"/>
  </si>
  <si>
    <t>19126</t>
    <phoneticPr fontId="3" type="noConversion"/>
  </si>
  <si>
    <t>0076914</t>
    <phoneticPr fontId="3" type="noConversion"/>
  </si>
  <si>
    <t>18400</t>
    <phoneticPr fontId="3" type="noConversion"/>
  </si>
  <si>
    <t>0076913</t>
    <phoneticPr fontId="3" type="noConversion"/>
  </si>
  <si>
    <t>19074</t>
    <phoneticPr fontId="3" type="noConversion"/>
  </si>
  <si>
    <t>0076911</t>
    <phoneticPr fontId="3" type="noConversion"/>
  </si>
  <si>
    <t>19073</t>
    <phoneticPr fontId="3" type="noConversion"/>
  </si>
  <si>
    <t>0076910</t>
    <phoneticPr fontId="3" type="noConversion"/>
  </si>
  <si>
    <t>19131</t>
    <phoneticPr fontId="3" type="noConversion"/>
  </si>
  <si>
    <t>0076917</t>
    <phoneticPr fontId="3" type="noConversion"/>
  </si>
  <si>
    <t>19132</t>
    <phoneticPr fontId="3" type="noConversion"/>
  </si>
  <si>
    <t>0076918</t>
    <phoneticPr fontId="3" type="noConversion"/>
  </si>
  <si>
    <t>19011</t>
    <phoneticPr fontId="3" type="noConversion"/>
  </si>
  <si>
    <t>0085757</t>
    <phoneticPr fontId="3" type="noConversion"/>
  </si>
  <si>
    <t>19010</t>
    <phoneticPr fontId="3" type="noConversion"/>
  </si>
  <si>
    <t>0085758</t>
    <phoneticPr fontId="3" type="noConversion"/>
  </si>
  <si>
    <t>19009</t>
    <phoneticPr fontId="3" type="noConversion"/>
  </si>
  <si>
    <t>0085722</t>
    <phoneticPr fontId="3" type="noConversion"/>
  </si>
  <si>
    <t>19008</t>
    <phoneticPr fontId="3" type="noConversion"/>
  </si>
  <si>
    <t>0085721</t>
    <phoneticPr fontId="3" type="noConversion"/>
  </si>
  <si>
    <t>19006</t>
    <phoneticPr fontId="3" type="noConversion"/>
  </si>
  <si>
    <t>0085720</t>
    <phoneticPr fontId="3" type="noConversion"/>
  </si>
  <si>
    <t>19005</t>
    <phoneticPr fontId="3" type="noConversion"/>
  </si>
  <si>
    <t>0076990</t>
    <phoneticPr fontId="3" type="noConversion"/>
  </si>
  <si>
    <t>武汉公共平台仓6号库</t>
    <phoneticPr fontId="3" type="noConversion"/>
  </si>
  <si>
    <t>武汉丰树外单分拣</t>
    <phoneticPr fontId="3" type="noConversion"/>
  </si>
  <si>
    <t>18906</t>
    <phoneticPr fontId="3" type="noConversion"/>
  </si>
  <si>
    <t>0028598</t>
    <phoneticPr fontId="3" type="noConversion"/>
  </si>
  <si>
    <t>16990</t>
    <phoneticPr fontId="3" type="noConversion"/>
  </si>
  <si>
    <t>0021054</t>
    <phoneticPr fontId="3" type="noConversion"/>
  </si>
  <si>
    <t>18881</t>
    <phoneticPr fontId="3" type="noConversion"/>
  </si>
  <si>
    <t>0028597</t>
    <phoneticPr fontId="3" type="noConversion"/>
  </si>
  <si>
    <t>丰树园区</t>
    <phoneticPr fontId="3" type="noConversion"/>
  </si>
  <si>
    <t>19019</t>
    <phoneticPr fontId="3" type="noConversion"/>
  </si>
  <si>
    <t>0085749</t>
    <phoneticPr fontId="3" type="noConversion"/>
  </si>
  <si>
    <t>贺成</t>
    <phoneticPr fontId="3" type="noConversion"/>
  </si>
  <si>
    <t>19020</t>
    <phoneticPr fontId="3" type="noConversion"/>
  </si>
  <si>
    <t>0085752</t>
    <phoneticPr fontId="3" type="noConversion"/>
  </si>
  <si>
    <t>19018</t>
    <phoneticPr fontId="3" type="noConversion"/>
  </si>
  <si>
    <t>0085754</t>
    <phoneticPr fontId="3" type="noConversion"/>
  </si>
  <si>
    <t>19017</t>
    <phoneticPr fontId="3" type="noConversion"/>
  </si>
  <si>
    <t>0085753</t>
    <phoneticPr fontId="3" type="noConversion"/>
  </si>
  <si>
    <t>19016</t>
    <phoneticPr fontId="3" type="noConversion"/>
  </si>
  <si>
    <t>0085755</t>
    <phoneticPr fontId="3" type="noConversion"/>
  </si>
  <si>
    <t>19012</t>
    <phoneticPr fontId="3" type="noConversion"/>
  </si>
  <si>
    <t>0085756</t>
    <phoneticPr fontId="3" type="noConversion"/>
  </si>
  <si>
    <t>常福园区</t>
    <phoneticPr fontId="3" type="noConversion"/>
  </si>
  <si>
    <t>19984</t>
    <phoneticPr fontId="3" type="noConversion"/>
  </si>
  <si>
    <t>0028626</t>
    <phoneticPr fontId="3" type="noConversion"/>
  </si>
  <si>
    <t>19569</t>
    <phoneticPr fontId="3" type="noConversion"/>
  </si>
  <si>
    <t>0020605</t>
    <phoneticPr fontId="3" type="noConversion"/>
  </si>
  <si>
    <t>杨勇</t>
    <phoneticPr fontId="3" type="noConversion"/>
  </si>
  <si>
    <t>19571</t>
    <phoneticPr fontId="3" type="noConversion"/>
  </si>
  <si>
    <t>0020618</t>
    <phoneticPr fontId="3" type="noConversion"/>
  </si>
  <si>
    <t>19572</t>
    <phoneticPr fontId="3" type="noConversion"/>
  </si>
  <si>
    <t>0020545</t>
    <phoneticPr fontId="3" type="noConversion"/>
  </si>
  <si>
    <t>16290</t>
    <phoneticPr fontId="3" type="noConversion"/>
  </si>
  <si>
    <t>0085822</t>
    <phoneticPr fontId="3" type="noConversion"/>
  </si>
  <si>
    <t>16289</t>
    <phoneticPr fontId="3" type="noConversion"/>
  </si>
  <si>
    <t>0085740</t>
    <phoneticPr fontId="3" type="noConversion"/>
  </si>
  <si>
    <t>16288</t>
    <phoneticPr fontId="3" type="noConversion"/>
  </si>
  <si>
    <t>0085658</t>
    <phoneticPr fontId="3" type="noConversion"/>
  </si>
  <si>
    <t>武汉亚一分拣中心</t>
    <phoneticPr fontId="3" type="noConversion"/>
  </si>
  <si>
    <t>19813</t>
    <phoneticPr fontId="3" type="noConversion"/>
  </si>
  <si>
    <t>0085763</t>
    <phoneticPr fontId="3" type="noConversion"/>
  </si>
  <si>
    <t>17812</t>
    <phoneticPr fontId="3" type="noConversion"/>
  </si>
  <si>
    <t>0085768</t>
    <phoneticPr fontId="3" type="noConversion"/>
  </si>
  <si>
    <t>17808</t>
    <phoneticPr fontId="3" type="noConversion"/>
  </si>
  <si>
    <t>0085737</t>
    <phoneticPr fontId="3" type="noConversion"/>
  </si>
  <si>
    <t>17811</t>
    <phoneticPr fontId="3" type="noConversion"/>
  </si>
  <si>
    <t>0085736</t>
    <phoneticPr fontId="3" type="noConversion"/>
  </si>
  <si>
    <t>17807</t>
    <phoneticPr fontId="3" type="noConversion"/>
  </si>
  <si>
    <t>0085762</t>
    <phoneticPr fontId="3" type="noConversion"/>
  </si>
  <si>
    <t>17806</t>
    <phoneticPr fontId="3" type="noConversion"/>
  </si>
  <si>
    <t>0085760</t>
    <phoneticPr fontId="3" type="noConversion"/>
  </si>
  <si>
    <t>陈鹏</t>
    <phoneticPr fontId="3" type="noConversion"/>
  </si>
  <si>
    <t>武汉亚一3C仓A2库</t>
    <phoneticPr fontId="3" type="noConversion"/>
  </si>
  <si>
    <t>19141</t>
    <phoneticPr fontId="3" type="noConversion"/>
  </si>
  <si>
    <t>0076928</t>
    <phoneticPr fontId="3" type="noConversion"/>
  </si>
  <si>
    <t>19140</t>
    <phoneticPr fontId="3" type="noConversion"/>
  </si>
  <si>
    <t>0076927</t>
    <phoneticPr fontId="3" type="noConversion"/>
  </si>
  <si>
    <t>19139</t>
    <phoneticPr fontId="3" type="noConversion"/>
  </si>
  <si>
    <t>0076925</t>
    <phoneticPr fontId="3" type="noConversion"/>
  </si>
  <si>
    <t>19138</t>
    <phoneticPr fontId="3" type="noConversion"/>
  </si>
  <si>
    <t>0076924</t>
    <phoneticPr fontId="3" type="noConversion"/>
  </si>
  <si>
    <t>19137</t>
    <phoneticPr fontId="3" type="noConversion"/>
  </si>
  <si>
    <t>0076923</t>
    <phoneticPr fontId="3" type="noConversion"/>
  </si>
  <si>
    <t>19136</t>
    <phoneticPr fontId="3" type="noConversion"/>
  </si>
  <si>
    <t>0076922</t>
    <phoneticPr fontId="3" type="noConversion"/>
  </si>
  <si>
    <t>19134</t>
    <phoneticPr fontId="3" type="noConversion"/>
  </si>
  <si>
    <t>0076920</t>
    <phoneticPr fontId="3" type="noConversion"/>
  </si>
  <si>
    <t>19142</t>
    <phoneticPr fontId="3" type="noConversion"/>
  </si>
  <si>
    <t>0076929</t>
    <phoneticPr fontId="3" type="noConversion"/>
  </si>
  <si>
    <t>亚洲一号三期</t>
    <phoneticPr fontId="3" type="noConversion"/>
  </si>
  <si>
    <t>车牌号（公式）</t>
    <phoneticPr fontId="3" type="noConversion"/>
  </si>
  <si>
    <t>崔义鹏</t>
    <phoneticPr fontId="3" type="noConversion"/>
  </si>
  <si>
    <t>武汉公共平台6号库</t>
    <phoneticPr fontId="3" type="noConversion"/>
  </si>
  <si>
    <t>0085770</t>
    <phoneticPr fontId="3" type="noConversion"/>
  </si>
  <si>
    <t>19826</t>
    <phoneticPr fontId="3" type="noConversion"/>
  </si>
  <si>
    <t>0028593</t>
    <phoneticPr fontId="3" type="noConversion"/>
  </si>
  <si>
    <t>11659</t>
    <phoneticPr fontId="3" type="noConversion"/>
  </si>
  <si>
    <t>0029890</t>
    <phoneticPr fontId="3" type="noConversion"/>
  </si>
  <si>
    <t>18776</t>
    <phoneticPr fontId="3" type="noConversion"/>
  </si>
  <si>
    <t>0029888</t>
    <phoneticPr fontId="3" type="noConversion"/>
  </si>
  <si>
    <t>方浩勇</t>
    <phoneticPr fontId="3" type="noConversion"/>
  </si>
  <si>
    <t>粤BGR032</t>
  </si>
  <si>
    <t>粤BGR032</t>
    <phoneticPr fontId="3" type="noConversion"/>
  </si>
  <si>
    <t>19827</t>
    <phoneticPr fontId="3" type="noConversion"/>
  </si>
  <si>
    <t>0085620</t>
    <phoneticPr fontId="3" type="noConversion"/>
  </si>
  <si>
    <t>亚洲一园区</t>
    <phoneticPr fontId="3" type="noConversion"/>
  </si>
  <si>
    <t>17153</t>
    <phoneticPr fontId="3" type="noConversion"/>
  </si>
  <si>
    <t>0028603</t>
    <phoneticPr fontId="3" type="noConversion"/>
  </si>
  <si>
    <t>武汉亚一五号库</t>
    <phoneticPr fontId="3" type="noConversion"/>
  </si>
  <si>
    <t>16298</t>
    <phoneticPr fontId="3" type="noConversion"/>
  </si>
  <si>
    <t>0085826</t>
    <phoneticPr fontId="3" type="noConversion"/>
  </si>
  <si>
    <t>19575</t>
    <phoneticPr fontId="3" type="noConversion"/>
  </si>
  <si>
    <t>0028602</t>
    <phoneticPr fontId="3" type="noConversion"/>
  </si>
  <si>
    <t>17824</t>
    <phoneticPr fontId="3" type="noConversion"/>
  </si>
  <si>
    <t>0085780</t>
    <phoneticPr fontId="3" type="noConversion"/>
  </si>
  <si>
    <t>17823</t>
    <phoneticPr fontId="3" type="noConversion"/>
  </si>
  <si>
    <t>0085845</t>
    <phoneticPr fontId="3" type="noConversion"/>
  </si>
  <si>
    <t>17822</t>
    <phoneticPr fontId="3" type="noConversion"/>
  </si>
  <si>
    <t>0085846</t>
    <phoneticPr fontId="3" type="noConversion"/>
  </si>
  <si>
    <t>17820</t>
    <phoneticPr fontId="3" type="noConversion"/>
  </si>
  <si>
    <t>0085766</t>
    <phoneticPr fontId="3" type="noConversion"/>
  </si>
  <si>
    <t>金涛</t>
    <phoneticPr fontId="3" type="noConversion"/>
  </si>
  <si>
    <t>17814</t>
    <phoneticPr fontId="3" type="noConversion"/>
  </si>
  <si>
    <t>0085764</t>
    <phoneticPr fontId="3" type="noConversion"/>
  </si>
  <si>
    <t>17539</t>
    <phoneticPr fontId="3" type="noConversion"/>
  </si>
  <si>
    <t>0085715</t>
    <phoneticPr fontId="3" type="noConversion"/>
  </si>
  <si>
    <t>17538</t>
    <phoneticPr fontId="3" type="noConversion"/>
  </si>
  <si>
    <t>0085648</t>
    <phoneticPr fontId="3" type="noConversion"/>
  </si>
  <si>
    <t>17537</t>
    <phoneticPr fontId="3" type="noConversion"/>
  </si>
  <si>
    <t>0085778</t>
    <phoneticPr fontId="3" type="noConversion"/>
  </si>
  <si>
    <t>17536</t>
    <phoneticPr fontId="3" type="noConversion"/>
  </si>
  <si>
    <t>0085748</t>
    <phoneticPr fontId="3" type="noConversion"/>
  </si>
  <si>
    <t>17533</t>
    <phoneticPr fontId="3" type="noConversion"/>
  </si>
  <si>
    <t>0085724</t>
    <phoneticPr fontId="3" type="noConversion"/>
  </si>
  <si>
    <t>17532</t>
    <phoneticPr fontId="3" type="noConversion"/>
  </si>
  <si>
    <t>0085750</t>
    <phoneticPr fontId="3" type="noConversion"/>
  </si>
  <si>
    <t>17531</t>
    <phoneticPr fontId="3" type="noConversion"/>
  </si>
  <si>
    <t>0085751</t>
    <phoneticPr fontId="3" type="noConversion"/>
  </si>
  <si>
    <t>19026</t>
    <phoneticPr fontId="3" type="noConversion"/>
  </si>
  <si>
    <t>0076937</t>
    <phoneticPr fontId="3" type="noConversion"/>
  </si>
  <si>
    <t>19147</t>
    <phoneticPr fontId="3" type="noConversion"/>
  </si>
  <si>
    <t>0076933</t>
    <phoneticPr fontId="3" type="noConversion"/>
  </si>
  <si>
    <t>19149</t>
    <phoneticPr fontId="3" type="noConversion"/>
  </si>
  <si>
    <t>0076935</t>
    <phoneticPr fontId="3" type="noConversion"/>
  </si>
  <si>
    <t>19148</t>
    <phoneticPr fontId="3" type="noConversion"/>
  </si>
  <si>
    <t>0076934</t>
    <phoneticPr fontId="3" type="noConversion"/>
  </si>
  <si>
    <t>19146</t>
    <phoneticPr fontId="3" type="noConversion"/>
  </si>
  <si>
    <t>0076932</t>
    <phoneticPr fontId="3" type="noConversion"/>
  </si>
  <si>
    <t>19144</t>
    <phoneticPr fontId="3" type="noConversion"/>
  </si>
  <si>
    <t>0076931</t>
    <phoneticPr fontId="3" type="noConversion"/>
  </si>
  <si>
    <t>19143</t>
    <phoneticPr fontId="3" type="noConversion"/>
  </si>
  <si>
    <t>0076930</t>
    <phoneticPr fontId="3" type="noConversion"/>
  </si>
  <si>
    <t>19150</t>
    <phoneticPr fontId="3" type="noConversion"/>
  </si>
  <si>
    <t>0076936</t>
    <phoneticPr fontId="3" type="noConversion"/>
  </si>
  <si>
    <t>17535</t>
    <phoneticPr fontId="3" type="noConversion"/>
  </si>
  <si>
    <t>0085723</t>
    <phoneticPr fontId="3" type="noConversion"/>
  </si>
  <si>
    <t>18650</t>
    <phoneticPr fontId="3" type="noConversion"/>
  </si>
  <si>
    <t>WW0018650</t>
  </si>
  <si>
    <t>WW0019826</t>
  </si>
  <si>
    <t>WW0011659</t>
  </si>
  <si>
    <t>WW0018776</t>
  </si>
  <si>
    <t>WW0019827</t>
  </si>
  <si>
    <t>WW0017153</t>
  </si>
  <si>
    <t>WW0016298</t>
  </si>
  <si>
    <t>WW0019575</t>
  </si>
  <si>
    <t>WW0017824</t>
  </si>
  <si>
    <t>WW0017823</t>
  </si>
  <si>
    <t>WW0017822</t>
  </si>
  <si>
    <t>WW0017820</t>
  </si>
  <si>
    <t>WW0017814</t>
  </si>
  <si>
    <t>WW0017539</t>
  </si>
  <si>
    <t>WW0017538</t>
  </si>
  <si>
    <t>WW0017537</t>
  </si>
  <si>
    <t>WW0017536</t>
  </si>
  <si>
    <t>WW0017535</t>
  </si>
  <si>
    <t>WW0017533</t>
  </si>
  <si>
    <t>WW0017532</t>
  </si>
  <si>
    <t>WW0017531</t>
  </si>
  <si>
    <t>WW0019026</t>
  </si>
  <si>
    <t>WW0019147</t>
  </si>
  <si>
    <t>WW0019149</t>
  </si>
  <si>
    <t>WW0019148</t>
  </si>
  <si>
    <t>WW0019146</t>
  </si>
  <si>
    <t>WW0019144</t>
  </si>
  <si>
    <t>WW0019143</t>
  </si>
  <si>
    <t>WW0019150</t>
  </si>
  <si>
    <t>18053</t>
    <phoneticPr fontId="3" type="noConversion"/>
  </si>
  <si>
    <t>0085772</t>
    <phoneticPr fontId="3" type="noConversion"/>
  </si>
  <si>
    <t>17155</t>
    <phoneticPr fontId="3" type="noConversion"/>
  </si>
  <si>
    <t>0028600</t>
    <phoneticPr fontId="3" type="noConversion"/>
  </si>
  <si>
    <t>18054</t>
    <phoneticPr fontId="3" type="noConversion"/>
  </si>
  <si>
    <t>0085773</t>
    <phoneticPr fontId="3" type="noConversion"/>
  </si>
  <si>
    <t>16993</t>
    <phoneticPr fontId="3" type="noConversion"/>
  </si>
  <si>
    <t>0029886</t>
    <phoneticPr fontId="3" type="noConversion"/>
  </si>
  <si>
    <t>11662</t>
    <phoneticPr fontId="3" type="noConversion"/>
  </si>
  <si>
    <t>0085644</t>
    <phoneticPr fontId="3" type="noConversion"/>
  </si>
  <si>
    <t>0029893</t>
    <phoneticPr fontId="3" type="noConversion"/>
  </si>
  <si>
    <t>16576</t>
    <phoneticPr fontId="3" type="noConversion"/>
  </si>
  <si>
    <t>0085959</t>
    <phoneticPr fontId="3" type="noConversion"/>
  </si>
  <si>
    <t>17545</t>
    <phoneticPr fontId="3" type="noConversion"/>
  </si>
  <si>
    <t>0085837</t>
    <phoneticPr fontId="3" type="noConversion"/>
  </si>
  <si>
    <t>19025</t>
    <phoneticPr fontId="3" type="noConversion"/>
  </si>
  <si>
    <t>0085830</t>
    <phoneticPr fontId="3" type="noConversion"/>
  </si>
  <si>
    <t>17543</t>
    <phoneticPr fontId="3" type="noConversion"/>
  </si>
  <si>
    <t>0085839</t>
    <phoneticPr fontId="3" type="noConversion"/>
  </si>
  <si>
    <t>19024</t>
    <phoneticPr fontId="3" type="noConversion"/>
  </si>
  <si>
    <t>19022</t>
    <phoneticPr fontId="3" type="noConversion"/>
  </si>
  <si>
    <t>0085655</t>
    <phoneticPr fontId="3" type="noConversion"/>
  </si>
  <si>
    <t>19021</t>
    <phoneticPr fontId="3" type="noConversion"/>
  </si>
  <si>
    <t>0085717</t>
    <phoneticPr fontId="3" type="noConversion"/>
  </si>
  <si>
    <t>17540</t>
    <phoneticPr fontId="3" type="noConversion"/>
  </si>
  <si>
    <t>0085716</t>
    <phoneticPr fontId="3" type="noConversion"/>
  </si>
  <si>
    <t>18678</t>
    <phoneticPr fontId="3" type="noConversion"/>
  </si>
  <si>
    <t>16995</t>
    <phoneticPr fontId="3" type="noConversion"/>
  </si>
  <si>
    <t>0028548</t>
    <phoneticPr fontId="3" type="noConversion"/>
  </si>
  <si>
    <t>16994</t>
    <phoneticPr fontId="3" type="noConversion"/>
  </si>
  <si>
    <t>0078029</t>
    <phoneticPr fontId="3" type="noConversion"/>
  </si>
  <si>
    <t>18887</t>
    <phoneticPr fontId="3" type="noConversion"/>
  </si>
  <si>
    <t>0085824</t>
    <phoneticPr fontId="3" type="noConversion"/>
  </si>
  <si>
    <t>陈鹏</t>
    <phoneticPr fontId="3" type="noConversion"/>
  </si>
  <si>
    <t>19033</t>
    <phoneticPr fontId="3" type="noConversion"/>
  </si>
  <si>
    <t>0076944</t>
    <phoneticPr fontId="3" type="noConversion"/>
  </si>
  <si>
    <t>马广楠</t>
    <phoneticPr fontId="3" type="noConversion"/>
  </si>
  <si>
    <t>19032</t>
    <phoneticPr fontId="3" type="noConversion"/>
  </si>
  <si>
    <t>0076943</t>
    <phoneticPr fontId="3" type="noConversion"/>
  </si>
  <si>
    <t>19031</t>
    <phoneticPr fontId="3" type="noConversion"/>
  </si>
  <si>
    <t>0076942</t>
    <phoneticPr fontId="3" type="noConversion"/>
  </si>
  <si>
    <t>19030</t>
    <phoneticPr fontId="3" type="noConversion"/>
  </si>
  <si>
    <t>0076941</t>
    <phoneticPr fontId="3" type="noConversion"/>
  </si>
  <si>
    <t>19029</t>
    <phoneticPr fontId="3" type="noConversion"/>
  </si>
  <si>
    <t>0076940</t>
    <phoneticPr fontId="3" type="noConversion"/>
  </si>
  <si>
    <t>19028</t>
    <phoneticPr fontId="3" type="noConversion"/>
  </si>
  <si>
    <t>0076939</t>
    <phoneticPr fontId="3" type="noConversion"/>
  </si>
  <si>
    <t>19027</t>
    <phoneticPr fontId="3" type="noConversion"/>
  </si>
  <si>
    <t>0076938</t>
    <phoneticPr fontId="3" type="noConversion"/>
  </si>
  <si>
    <t>0076945</t>
    <phoneticPr fontId="3" type="noConversion"/>
  </si>
  <si>
    <t>17934</t>
    <phoneticPr fontId="3" type="noConversion"/>
  </si>
  <si>
    <t>0085790</t>
    <phoneticPr fontId="3" type="noConversion"/>
  </si>
  <si>
    <t>周华安</t>
    <phoneticPr fontId="3" type="noConversion"/>
  </si>
  <si>
    <t>17933</t>
    <phoneticPr fontId="3" type="noConversion"/>
  </si>
  <si>
    <t>0085791</t>
    <phoneticPr fontId="3" type="noConversion"/>
  </si>
  <si>
    <t>17932</t>
    <phoneticPr fontId="3" type="noConversion"/>
  </si>
  <si>
    <t>0085775</t>
    <phoneticPr fontId="3" type="noConversion"/>
  </si>
  <si>
    <t>17931</t>
    <phoneticPr fontId="3" type="noConversion"/>
  </si>
  <si>
    <t>0085774</t>
    <phoneticPr fontId="3" type="noConversion"/>
  </si>
  <si>
    <t>17825</t>
    <phoneticPr fontId="3" type="noConversion"/>
  </si>
  <si>
    <t>0085725</t>
    <phoneticPr fontId="3" type="noConversion"/>
  </si>
  <si>
    <t>0085656</t>
    <phoneticPr fontId="3" type="noConversion"/>
  </si>
  <si>
    <t>19034</t>
    <phoneticPr fontId="3" type="noConversion"/>
  </si>
  <si>
    <t>委托单单号</t>
  </si>
  <si>
    <t>委托单单号1</t>
    <phoneticPr fontId="3" type="noConversion"/>
  </si>
  <si>
    <t>WW0017155</t>
  </si>
  <si>
    <t>WW0018887</t>
  </si>
  <si>
    <t>WW0016993</t>
  </si>
  <si>
    <t>WW0018678</t>
  </si>
  <si>
    <t>WW0016576</t>
  </si>
  <si>
    <t>WW0018053</t>
  </si>
  <si>
    <t>WW0018054</t>
  </si>
  <si>
    <t>WW0011662</t>
  </si>
  <si>
    <t>WW0017543</t>
  </si>
  <si>
    <t>WW0016995</t>
  </si>
  <si>
    <t>WW0016994</t>
  </si>
  <si>
    <t>WW0017545</t>
  </si>
  <si>
    <t>WW0019025</t>
  </si>
  <si>
    <t>WW0019024</t>
  </si>
  <si>
    <t>WW0019022</t>
  </si>
  <si>
    <t>WW0019021</t>
  </si>
  <si>
    <t>WW0017540</t>
  </si>
  <si>
    <t>WW0019033</t>
  </si>
  <si>
    <t>WW0019032</t>
  </si>
  <si>
    <t>WW0019031</t>
  </si>
  <si>
    <t>WW0019030</t>
  </si>
  <si>
    <t>WW0019029</t>
  </si>
  <si>
    <t>WW0019028</t>
  </si>
  <si>
    <t>WW0019027</t>
  </si>
  <si>
    <t>WW0019034</t>
  </si>
  <si>
    <t>WW0017934</t>
  </si>
  <si>
    <t>WW0017933</t>
  </si>
  <si>
    <t>WW0017932</t>
  </si>
  <si>
    <t>WW0017931</t>
  </si>
  <si>
    <t>WW0017825</t>
  </si>
  <si>
    <t>0085770</t>
  </si>
  <si>
    <t>0028593</t>
  </si>
  <si>
    <t>0029890</t>
  </si>
  <si>
    <t>0029888</t>
  </si>
  <si>
    <t>0085620</t>
  </si>
  <si>
    <t>0028603</t>
  </si>
  <si>
    <t>0085826</t>
  </si>
  <si>
    <t>0028602</t>
  </si>
  <si>
    <t>0085780</t>
  </si>
  <si>
    <t>0085845</t>
  </si>
  <si>
    <t>0085846</t>
  </si>
  <si>
    <t>0085766</t>
  </si>
  <si>
    <t>0085764</t>
  </si>
  <si>
    <t>0085715</t>
  </si>
  <si>
    <t>0085648</t>
  </si>
  <si>
    <t>0085778</t>
  </si>
  <si>
    <t>0085748</t>
  </si>
  <si>
    <t>0085723</t>
  </si>
  <si>
    <t>0085724</t>
  </si>
  <si>
    <t>0085750</t>
  </si>
  <si>
    <t>0085751</t>
  </si>
  <si>
    <t>0076937</t>
  </si>
  <si>
    <t>0076933</t>
  </si>
  <si>
    <t>0076935</t>
  </si>
  <si>
    <t>0076934</t>
  </si>
  <si>
    <t>0076932</t>
  </si>
  <si>
    <t>0076931</t>
  </si>
  <si>
    <t>0076930</t>
  </si>
  <si>
    <t>0076936</t>
  </si>
  <si>
    <t>0028600</t>
  </si>
  <si>
    <t>0085824</t>
  </si>
  <si>
    <t>0029886</t>
  </si>
  <si>
    <t>0029893</t>
  </si>
  <si>
    <t>0085959</t>
  </si>
  <si>
    <t>0085772</t>
  </si>
  <si>
    <t>0085773</t>
  </si>
  <si>
    <t>0085644</t>
  </si>
  <si>
    <t>0085839</t>
  </si>
  <si>
    <t>0028548</t>
  </si>
  <si>
    <t>0078029</t>
  </si>
  <si>
    <t>0085837</t>
  </si>
  <si>
    <t>0085830</t>
  </si>
  <si>
    <t>0085656</t>
  </si>
  <si>
    <t>0085655</t>
  </si>
  <si>
    <t>0085717</t>
  </si>
  <si>
    <t>0085716</t>
  </si>
  <si>
    <t>0076944</t>
  </si>
  <si>
    <t>0076943</t>
  </si>
  <si>
    <t>0076942</t>
  </si>
  <si>
    <t>0076941</t>
  </si>
  <si>
    <t>0076940</t>
  </si>
  <si>
    <t>0076939</t>
  </si>
  <si>
    <t>0076938</t>
  </si>
  <si>
    <t>0076945</t>
  </si>
  <si>
    <t>0085790</t>
  </si>
  <si>
    <t>0085791</t>
  </si>
  <si>
    <t>0085775</t>
  </si>
  <si>
    <t>0085774</t>
  </si>
  <si>
    <t>0085725</t>
  </si>
  <si>
    <t>17821</t>
    <phoneticPr fontId="3" type="noConversion"/>
  </si>
  <si>
    <t>18996</t>
    <phoneticPr fontId="3" type="noConversion"/>
  </si>
  <si>
    <t>0029794</t>
    <phoneticPr fontId="3" type="noConversion"/>
  </si>
  <si>
    <t>0029892</t>
    <phoneticPr fontId="3" type="noConversion"/>
  </si>
  <si>
    <t>0029795</t>
    <phoneticPr fontId="3" type="noConversion"/>
  </si>
  <si>
    <t>亚洲园区</t>
    <phoneticPr fontId="3" type="noConversion"/>
  </si>
  <si>
    <t>0085699</t>
    <phoneticPr fontId="3" type="noConversion"/>
  </si>
  <si>
    <t>曹才锋</t>
    <phoneticPr fontId="3" type="noConversion"/>
  </si>
  <si>
    <t>0085708</t>
    <phoneticPr fontId="3" type="noConversion"/>
  </si>
  <si>
    <t>0076499</t>
    <phoneticPr fontId="3" type="noConversion"/>
  </si>
  <si>
    <t>0029894</t>
    <phoneticPr fontId="3" type="noConversion"/>
  </si>
  <si>
    <t>0024221</t>
    <phoneticPr fontId="3" type="noConversion"/>
  </si>
  <si>
    <t>武汉商超A个护清洁仓2号库</t>
    <phoneticPr fontId="3" type="noConversion"/>
  </si>
  <si>
    <t>0076514</t>
    <phoneticPr fontId="3" type="noConversion"/>
  </si>
  <si>
    <t>0076513</t>
    <phoneticPr fontId="3" type="noConversion"/>
  </si>
  <si>
    <t>0085781</t>
    <phoneticPr fontId="3" type="noConversion"/>
  </si>
  <si>
    <t>0085779</t>
    <phoneticPr fontId="3" type="noConversion"/>
  </si>
  <si>
    <t>0085789</t>
    <phoneticPr fontId="3" type="noConversion"/>
  </si>
  <si>
    <t>0085777</t>
    <phoneticPr fontId="3" type="noConversion"/>
  </si>
  <si>
    <t>0076487</t>
    <phoneticPr fontId="3" type="noConversion"/>
  </si>
  <si>
    <t>陈和敏</t>
    <phoneticPr fontId="3" type="noConversion"/>
  </si>
  <si>
    <t>0076486</t>
    <phoneticPr fontId="3" type="noConversion"/>
  </si>
  <si>
    <t>0085834</t>
    <phoneticPr fontId="3" type="noConversion"/>
  </si>
  <si>
    <t>0085835</t>
    <phoneticPr fontId="3" type="noConversion"/>
  </si>
  <si>
    <t>杜传英</t>
    <phoneticPr fontId="3" type="noConversion"/>
  </si>
  <si>
    <t>0085836</t>
    <phoneticPr fontId="3" type="noConversion"/>
  </si>
  <si>
    <t>0076946</t>
    <phoneticPr fontId="3" type="noConversion"/>
  </si>
  <si>
    <t>0076947</t>
  </si>
  <si>
    <t>0076948</t>
  </si>
  <si>
    <t>0076949</t>
  </si>
  <si>
    <t>0076950</t>
  </si>
  <si>
    <t>WW0017859</t>
  </si>
  <si>
    <t>WW0016179</t>
  </si>
  <si>
    <t>WW0015571</t>
  </si>
  <si>
    <t>WW0018058</t>
  </si>
  <si>
    <t>WW0019831</t>
  </si>
  <si>
    <t>WW0019635</t>
  </si>
  <si>
    <t>WW0019634</t>
  </si>
  <si>
    <t>WW0016580</t>
  </si>
  <si>
    <t>WW0017942</t>
  </si>
  <si>
    <t>WW0017941</t>
  </si>
  <si>
    <t>WW0017940</t>
  </si>
  <si>
    <t>WW0017939</t>
  </si>
  <si>
    <t>WW0017938</t>
  </si>
  <si>
    <t>WW0017935</t>
  </si>
  <si>
    <t>WW0017552</t>
  </si>
  <si>
    <t>WW0017551</t>
  </si>
  <si>
    <t>WW0017550</t>
  </si>
  <si>
    <t>WW0017549</t>
  </si>
  <si>
    <t>WW0017548</t>
  </si>
  <si>
    <t>WW0019037</t>
  </si>
  <si>
    <t>WW0019038</t>
  </si>
  <si>
    <t>WW0019039</t>
  </si>
  <si>
    <t>WW0019040</t>
  </si>
  <si>
    <t>WW0019041</t>
  </si>
  <si>
    <t>WW0015564</t>
  </si>
  <si>
    <t>WW0019468</t>
  </si>
  <si>
    <t>WW0018877</t>
  </si>
  <si>
    <t>WW0016176</t>
  </si>
  <si>
    <t>WW0019717</t>
  </si>
  <si>
    <t>WW0018758</t>
  </si>
  <si>
    <t>WW0018961</t>
  </si>
  <si>
    <t>WW0018960</t>
  </si>
  <si>
    <t>WW0018959</t>
  </si>
  <si>
    <t>WW0018957</t>
  </si>
  <si>
    <t>WW0018956</t>
  </si>
  <si>
    <t>WW0018953</t>
  </si>
  <si>
    <t>WW0018988</t>
  </si>
  <si>
    <t>WW0018987</t>
  </si>
  <si>
    <t>WW0018986</t>
  </si>
  <si>
    <t>WW0018985</t>
  </si>
  <si>
    <t>WW0018984</t>
  </si>
  <si>
    <t>WW0018635</t>
  </si>
  <si>
    <t>WW0018566</t>
  </si>
  <si>
    <t>WW0018570</t>
  </si>
  <si>
    <t>WW0018568</t>
  </si>
  <si>
    <t>WW0018573</t>
  </si>
  <si>
    <t>WW0019554</t>
  </si>
  <si>
    <t>WW0019556</t>
  </si>
  <si>
    <t>WW0019555</t>
  </si>
  <si>
    <t>WW0019063</t>
  </si>
  <si>
    <t>WW0019062</t>
  </si>
  <si>
    <t>WW0019060</t>
  </si>
  <si>
    <t>WW0019059</t>
  </si>
  <si>
    <t>WW0019058</t>
  </si>
  <si>
    <t>WW0019057</t>
  </si>
  <si>
    <t>WW0019056</t>
  </si>
  <si>
    <t>WW0019055</t>
  </si>
  <si>
    <t>WW0018878</t>
  </si>
  <si>
    <t>WW0016987</t>
  </si>
  <si>
    <t>WW0019870</t>
  </si>
  <si>
    <t>WW0016276</t>
  </si>
  <si>
    <t>WW0019981</t>
  </si>
  <si>
    <t>WW0018640</t>
  </si>
  <si>
    <t>WW0018641</t>
  </si>
  <si>
    <t>WW0019631</t>
  </si>
  <si>
    <t>WW0019630</t>
  </si>
  <si>
    <t>WW0019629</t>
  </si>
  <si>
    <t>WW0019628</t>
  </si>
  <si>
    <t>WW0019561</t>
  </si>
  <si>
    <t>WW0018998</t>
  </si>
  <si>
    <t>WW0019002</t>
  </si>
  <si>
    <t>WW0019001</t>
  </si>
  <si>
    <t>WW0019000</t>
  </si>
  <si>
    <t>WW0018999</t>
  </si>
  <si>
    <t>WW0018994</t>
  </si>
  <si>
    <t>WW0018995</t>
  </si>
  <si>
    <t>WW0018992</t>
  </si>
  <si>
    <t>WW0018989</t>
  </si>
  <si>
    <t>WW0019722</t>
  </si>
  <si>
    <t>WW0018639</t>
  </si>
  <si>
    <t>WW0018971</t>
  </si>
  <si>
    <t>WW0018970</t>
  </si>
  <si>
    <t>WW0018969</t>
  </si>
  <si>
    <t>WW0018968</t>
  </si>
  <si>
    <t>WW0018967</t>
  </si>
  <si>
    <t>WW0018966</t>
  </si>
  <si>
    <t>WW0018965</t>
  </si>
  <si>
    <t>WW0018964</t>
  </si>
  <si>
    <t>WW0018399</t>
  </si>
  <si>
    <t>WW0019072</t>
  </si>
  <si>
    <t>WW0019071</t>
  </si>
  <si>
    <t>WW0019070</t>
  </si>
  <si>
    <t>WW0019068</t>
  </si>
  <si>
    <t>WW0019067</t>
  </si>
  <si>
    <t>WW0019066</t>
  </si>
  <si>
    <t>WW0019064</t>
  </si>
  <si>
    <t>WW0015946</t>
  </si>
  <si>
    <t>WW0016178</t>
  </si>
  <si>
    <t>WW0015568</t>
  </si>
  <si>
    <t>WW0016280</t>
  </si>
  <si>
    <t>WW0019983</t>
  </si>
  <si>
    <t>WW0019563</t>
  </si>
  <si>
    <t>WW0019875</t>
  </si>
  <si>
    <t>WW0011652</t>
  </si>
  <si>
    <t>WW0011655</t>
  </si>
  <si>
    <t>WW0016281</t>
  </si>
  <si>
    <t>WW0019565</t>
  </si>
  <si>
    <t>WW0019566</t>
  </si>
  <si>
    <t>WW0019130</t>
  </si>
  <si>
    <t>WW0019127</t>
  </si>
  <si>
    <t>WW0019126</t>
  </si>
  <si>
    <t>WW0018400</t>
  </si>
  <si>
    <t>WW0019074</t>
  </si>
  <si>
    <t>WW0019073</t>
  </si>
  <si>
    <t>WW0019131</t>
  </si>
  <si>
    <t>WW0019132</t>
  </si>
  <si>
    <t>WW0018972</t>
  </si>
  <si>
    <t>WW0017803</t>
  </si>
  <si>
    <t>WW0017802</t>
  </si>
  <si>
    <t>WW0017801</t>
  </si>
  <si>
    <t>WW0018975</t>
  </si>
  <si>
    <t>WW0018974</t>
  </si>
  <si>
    <t>WW0019567</t>
  </si>
  <si>
    <t>WW0019011</t>
  </si>
  <si>
    <t>WW0019010</t>
  </si>
  <si>
    <t>WW0019009</t>
  </si>
  <si>
    <t>WW0019008</t>
  </si>
  <si>
    <t>WW0019006</t>
  </si>
  <si>
    <t>WW0019005</t>
  </si>
  <si>
    <t>WW0018906</t>
  </si>
  <si>
    <t>WW0016990</t>
  </si>
  <si>
    <t>WW0018881</t>
  </si>
  <si>
    <t>WW0019984</t>
  </si>
  <si>
    <t>WW0019569</t>
  </si>
  <si>
    <t>WW0019572</t>
  </si>
  <si>
    <t>WW0016290</t>
  </si>
  <si>
    <t>WW0016289</t>
  </si>
  <si>
    <t>WW0016288</t>
  </si>
  <si>
    <t>WW0017811</t>
  </si>
  <si>
    <t>WW0019020</t>
  </si>
  <si>
    <t>WW0019019</t>
  </si>
  <si>
    <t>WW0019018</t>
  </si>
  <si>
    <t>WW0019017</t>
  </si>
  <si>
    <t>WW0019016</t>
  </si>
  <si>
    <t>WW0019012</t>
  </si>
  <si>
    <t>WW0019571</t>
  </si>
  <si>
    <t>WW0019813</t>
  </si>
  <si>
    <t>WW0017812</t>
  </si>
  <si>
    <t>WW0017808</t>
  </si>
  <si>
    <t>WW0017807</t>
  </si>
  <si>
    <t>WW0017806</t>
  </si>
  <si>
    <t>WW0019141</t>
  </si>
  <si>
    <t>WW0019140</t>
  </si>
  <si>
    <t>WW0019139</t>
  </si>
  <si>
    <t>WW0019138</t>
  </si>
  <si>
    <t>WW0019137</t>
  </si>
  <si>
    <t>WW0019136</t>
  </si>
  <si>
    <t>WW0019134</t>
  </si>
  <si>
    <t>WW0019142</t>
  </si>
  <si>
    <t>杨攀</t>
    <phoneticPr fontId="3" type="noConversion"/>
  </si>
  <si>
    <t>19988</t>
    <phoneticPr fontId="3" type="noConversion"/>
  </si>
  <si>
    <t>0028627</t>
    <phoneticPr fontId="3" type="noConversion"/>
  </si>
  <si>
    <t>19637</t>
    <phoneticPr fontId="3" type="noConversion"/>
  </si>
  <si>
    <t>0029921</t>
    <phoneticPr fontId="3" type="noConversion"/>
  </si>
  <si>
    <t>15574</t>
    <phoneticPr fontId="3" type="noConversion"/>
  </si>
  <si>
    <t>0029889</t>
    <phoneticPr fontId="3" type="noConversion"/>
  </si>
  <si>
    <t>丰树园区</t>
  </si>
  <si>
    <t>武汉丰树外单分拣</t>
  </si>
  <si>
    <t>亚洲一号园区</t>
  </si>
  <si>
    <t>武汉亚一分拣中心</t>
  </si>
  <si>
    <t>18126</t>
    <phoneticPr fontId="3" type="noConversion"/>
  </si>
  <si>
    <t>0076488</t>
    <phoneticPr fontId="3" type="noConversion"/>
  </si>
  <si>
    <t>18128</t>
    <phoneticPr fontId="3" type="noConversion"/>
  </si>
  <si>
    <t>0076490</t>
    <phoneticPr fontId="3" type="noConversion"/>
  </si>
  <si>
    <t>18129</t>
    <phoneticPr fontId="3" type="noConversion"/>
  </si>
  <si>
    <t>0076489</t>
  </si>
  <si>
    <t>18130</t>
    <phoneticPr fontId="3" type="noConversion"/>
  </si>
  <si>
    <t>0085677</t>
    <phoneticPr fontId="3" type="noConversion"/>
  </si>
  <si>
    <t>列标签</t>
  </si>
  <si>
    <t>常福园区</t>
  </si>
  <si>
    <t>欣程园区</t>
  </si>
  <si>
    <t>亚洲一号三期</t>
  </si>
  <si>
    <t>亚洲一园区</t>
  </si>
  <si>
    <t>亚洲园区</t>
  </si>
  <si>
    <t>总计</t>
  </si>
  <si>
    <t>行标签</t>
  </si>
  <si>
    <t>3CA数码通讯仓1号库</t>
  </si>
  <si>
    <t>外单分拣</t>
  </si>
  <si>
    <t>五号库</t>
  </si>
  <si>
    <t>计数项:委托书单号</t>
  </si>
  <si>
    <t>17903</t>
    <phoneticPr fontId="3" type="noConversion"/>
  </si>
  <si>
    <t>0024216</t>
    <phoneticPr fontId="3" type="noConversion"/>
  </si>
  <si>
    <t>16182</t>
    <phoneticPr fontId="3" type="noConversion"/>
  </si>
  <si>
    <t>0024222</t>
    <phoneticPr fontId="3" type="noConversion"/>
  </si>
  <si>
    <t>张亚军</t>
    <phoneticPr fontId="3" type="noConversion"/>
  </si>
  <si>
    <t>17943</t>
    <phoneticPr fontId="3" type="noConversion"/>
  </si>
  <si>
    <t>0076515</t>
    <phoneticPr fontId="3" type="noConversion"/>
  </si>
  <si>
    <t>0076506</t>
    <phoneticPr fontId="3" type="noConversion"/>
  </si>
  <si>
    <t>0076507</t>
  </si>
  <si>
    <t>0076508</t>
  </si>
  <si>
    <t>17944</t>
    <phoneticPr fontId="3" type="noConversion"/>
  </si>
  <si>
    <t>17945</t>
    <phoneticPr fontId="3" type="noConversion"/>
  </si>
  <si>
    <t>17946</t>
    <phoneticPr fontId="3" type="noConversion"/>
  </si>
  <si>
    <t>周宏兵</t>
    <phoneticPr fontId="3" type="noConversion"/>
  </si>
  <si>
    <t>邱振</t>
    <phoneticPr fontId="3" type="noConversion"/>
  </si>
  <si>
    <t>周宏桂</t>
    <phoneticPr fontId="3" type="noConversion"/>
  </si>
  <si>
    <t>贺成</t>
    <phoneticPr fontId="3" type="noConversion"/>
  </si>
  <si>
    <t>王又虎</t>
    <phoneticPr fontId="3" type="noConversion"/>
  </si>
  <si>
    <t>亚洲一号园区</t>
    <phoneticPr fontId="3" type="noConversion"/>
  </si>
  <si>
    <t>武汉亚一分拣中心</t>
    <phoneticPr fontId="3" type="noConversion"/>
  </si>
  <si>
    <t>19834</t>
    <phoneticPr fontId="3" type="noConversion"/>
  </si>
  <si>
    <t>0085622</t>
    <phoneticPr fontId="3" type="noConversion"/>
  </si>
  <si>
    <t>19835</t>
    <phoneticPr fontId="3" type="noConversion"/>
  </si>
  <si>
    <t>0085621</t>
    <phoneticPr fontId="3" type="noConversion"/>
  </si>
  <si>
    <t>19837</t>
    <phoneticPr fontId="3" type="noConversion"/>
  </si>
  <si>
    <t>18816</t>
    <phoneticPr fontId="3" type="noConversion"/>
  </si>
  <si>
    <t>19838</t>
  </si>
  <si>
    <t>19839</t>
  </si>
  <si>
    <t>19840</t>
  </si>
  <si>
    <t>19841</t>
  </si>
  <si>
    <t>18817</t>
    <phoneticPr fontId="3" type="noConversion"/>
  </si>
  <si>
    <t>0028565</t>
    <phoneticPr fontId="3" type="noConversion"/>
  </si>
  <si>
    <t>0028566</t>
  </si>
  <si>
    <t>0028567</t>
  </si>
  <si>
    <t>洪家国</t>
    <phoneticPr fontId="3" type="noConversion"/>
  </si>
  <si>
    <t>19101</t>
    <phoneticPr fontId="3" type="noConversion"/>
  </si>
  <si>
    <t>19104</t>
    <phoneticPr fontId="3" type="noConversion"/>
  </si>
  <si>
    <t>19105</t>
    <phoneticPr fontId="3" type="noConversion"/>
  </si>
  <si>
    <t>0085831</t>
    <phoneticPr fontId="3" type="noConversion"/>
  </si>
  <si>
    <t>0076973</t>
    <phoneticPr fontId="3" type="noConversion"/>
  </si>
  <si>
    <t>0085833</t>
    <phoneticPr fontId="3" type="noConversion"/>
  </si>
  <si>
    <t>18060</t>
    <phoneticPr fontId="3" type="noConversion"/>
  </si>
  <si>
    <t>0028546</t>
    <phoneticPr fontId="3" type="noConversion"/>
  </si>
  <si>
    <t>姚东明</t>
    <phoneticPr fontId="3" type="noConversion"/>
  </si>
  <si>
    <t>17000</t>
    <phoneticPr fontId="3" type="noConversion"/>
  </si>
  <si>
    <t>0076491</t>
    <phoneticPr fontId="3" type="noConversion"/>
  </si>
  <si>
    <t>19991</t>
    <phoneticPr fontId="3" type="noConversion"/>
  </si>
  <si>
    <t>0028628</t>
    <phoneticPr fontId="3" type="noConversion"/>
  </si>
  <si>
    <t>18780</t>
    <phoneticPr fontId="3" type="noConversion"/>
  </si>
  <si>
    <t>0024186</t>
    <phoneticPr fontId="3" type="noConversion"/>
  </si>
  <si>
    <t>15575</t>
    <phoneticPr fontId="3" type="noConversion"/>
  </si>
  <si>
    <t>0024250</t>
    <phoneticPr fontId="3" type="noConversion"/>
  </si>
  <si>
    <t>18135</t>
    <phoneticPr fontId="3" type="noConversion"/>
  </si>
  <si>
    <t>18136</t>
    <phoneticPr fontId="3" type="noConversion"/>
  </si>
  <si>
    <t>0085676</t>
    <phoneticPr fontId="3" type="noConversion"/>
  </si>
  <si>
    <t>0077075</t>
    <phoneticPr fontId="3" type="noConversion"/>
  </si>
  <si>
    <t>0085678</t>
    <phoneticPr fontId="3" type="noConversion"/>
  </si>
  <si>
    <t>18893</t>
    <phoneticPr fontId="3" type="noConversion"/>
  </si>
  <si>
    <t>0078091</t>
    <phoneticPr fontId="3" type="noConversion"/>
  </si>
  <si>
    <t>|涂爱武</t>
    <phoneticPr fontId="3" type="noConversion"/>
  </si>
  <si>
    <t>17947</t>
    <phoneticPr fontId="3" type="noConversion"/>
  </si>
  <si>
    <t>0076509</t>
    <phoneticPr fontId="3" type="noConversion"/>
  </si>
  <si>
    <t>17949</t>
    <phoneticPr fontId="3" type="noConversion"/>
  </si>
  <si>
    <t>17950</t>
  </si>
  <si>
    <t>18201</t>
    <phoneticPr fontId="3" type="noConversion"/>
  </si>
  <si>
    <t>0076510</t>
    <phoneticPr fontId="3" type="noConversion"/>
  </si>
  <si>
    <t>0076511</t>
    <phoneticPr fontId="3" type="noConversion"/>
  </si>
  <si>
    <t>0076512</t>
    <phoneticPr fontId="3" type="noConversion"/>
  </si>
  <si>
    <t>18683</t>
    <phoneticPr fontId="3" type="noConversion"/>
  </si>
  <si>
    <t>0029882</t>
    <phoneticPr fontId="3" type="noConversion"/>
  </si>
  <si>
    <t>19106</t>
    <phoneticPr fontId="3" type="noConversion"/>
  </si>
  <si>
    <t>0076951</t>
    <phoneticPr fontId="3" type="noConversion"/>
  </si>
  <si>
    <t>0076952</t>
    <phoneticPr fontId="3" type="noConversion"/>
  </si>
  <si>
    <t>19109</t>
  </si>
  <si>
    <t>19110</t>
  </si>
  <si>
    <t>19111</t>
  </si>
  <si>
    <t>0076953</t>
  </si>
  <si>
    <t>0076954</t>
  </si>
  <si>
    <t>0076955</t>
  </si>
  <si>
    <t>0076956</t>
  </si>
  <si>
    <t>涂爱武</t>
    <phoneticPr fontId="3" type="noConversion"/>
  </si>
  <si>
    <t>邱振</t>
    <phoneticPr fontId="3" type="noConversion"/>
  </si>
  <si>
    <t>19844</t>
    <phoneticPr fontId="3" type="noConversion"/>
  </si>
  <si>
    <t>0028568</t>
    <phoneticPr fontId="3" type="noConversion"/>
  </si>
  <si>
    <t>洪家国</t>
    <phoneticPr fontId="3" type="noConversion"/>
  </si>
  <si>
    <t>19845</t>
    <phoneticPr fontId="3" type="noConversion"/>
  </si>
  <si>
    <t>0028569</t>
    <phoneticPr fontId="3" type="noConversion"/>
  </si>
  <si>
    <t>叶显军</t>
    <phoneticPr fontId="3" type="noConversion"/>
  </si>
  <si>
    <t>16585</t>
    <phoneticPr fontId="3" type="noConversion"/>
  </si>
  <si>
    <t>0076500</t>
    <phoneticPr fontId="3" type="noConversion"/>
  </si>
  <si>
    <t>代永华</t>
    <phoneticPr fontId="3" type="noConversion"/>
  </si>
  <si>
    <t>16586</t>
    <phoneticPr fontId="3" type="noConversion"/>
  </si>
  <si>
    <t>0076498</t>
    <phoneticPr fontId="3" type="noConversion"/>
  </si>
  <si>
    <t>周宏桂</t>
    <phoneticPr fontId="3" type="noConversion"/>
  </si>
  <si>
    <t>16587</t>
    <phoneticPr fontId="3" type="noConversion"/>
  </si>
  <si>
    <t>0076497</t>
    <phoneticPr fontId="3" type="noConversion"/>
  </si>
  <si>
    <t>余伟</t>
    <phoneticPr fontId="3" type="noConversion"/>
  </si>
  <si>
    <t>武汉亚一备件库</t>
    <phoneticPr fontId="3" type="noConversion"/>
  </si>
  <si>
    <t>16588</t>
    <phoneticPr fontId="3" type="noConversion"/>
  </si>
  <si>
    <t>0076496</t>
    <phoneticPr fontId="3" type="noConversion"/>
  </si>
  <si>
    <t>18134</t>
    <phoneticPr fontId="3" type="noConversion"/>
  </si>
  <si>
    <t>弗兰西蒂分拣仓</t>
    <phoneticPr fontId="3" type="noConversion"/>
  </si>
  <si>
    <t>16183</t>
    <phoneticPr fontId="3" type="noConversion"/>
  </si>
  <si>
    <t>0024223</t>
    <phoneticPr fontId="3" type="noConversion"/>
  </si>
  <si>
    <t>16596</t>
    <phoneticPr fontId="3" type="noConversion"/>
  </si>
  <si>
    <t>0076478</t>
    <phoneticPr fontId="3" type="noConversion"/>
  </si>
  <si>
    <t>车牌号公式</t>
    <phoneticPr fontId="3" type="noConversion"/>
  </si>
  <si>
    <t>鄂 FJU350</t>
  </si>
  <si>
    <t>鄂AZR870</t>
  </si>
  <si>
    <t>危志坤</t>
    <phoneticPr fontId="3" type="noConversion"/>
  </si>
  <si>
    <t>0085825</t>
    <phoneticPr fontId="3" type="noConversion"/>
  </si>
  <si>
    <t>17165</t>
    <phoneticPr fontId="3" type="noConversion"/>
  </si>
  <si>
    <t>18209</t>
    <phoneticPr fontId="3" type="noConversion"/>
  </si>
  <si>
    <t>0085784</t>
    <phoneticPr fontId="3" type="noConversion"/>
  </si>
  <si>
    <t>18208</t>
    <phoneticPr fontId="3" type="noConversion"/>
  </si>
  <si>
    <t>0085787</t>
    <phoneticPr fontId="3" type="noConversion"/>
  </si>
  <si>
    <t>18206</t>
    <phoneticPr fontId="3" type="noConversion"/>
  </si>
  <si>
    <t>0085783</t>
    <phoneticPr fontId="3" type="noConversion"/>
  </si>
  <si>
    <t>18205</t>
    <phoneticPr fontId="3" type="noConversion"/>
  </si>
  <si>
    <t>0085786</t>
    <phoneticPr fontId="3" type="noConversion"/>
  </si>
  <si>
    <t>18204</t>
    <phoneticPr fontId="3" type="noConversion"/>
  </si>
  <si>
    <t>0076828</t>
    <phoneticPr fontId="3" type="noConversion"/>
  </si>
  <si>
    <t>张改英</t>
    <phoneticPr fontId="3" type="noConversion"/>
  </si>
  <si>
    <t>18203</t>
    <phoneticPr fontId="3" type="noConversion"/>
  </si>
  <si>
    <t>0085782</t>
    <phoneticPr fontId="3" type="noConversion"/>
  </si>
  <si>
    <t>19640</t>
    <phoneticPr fontId="3" type="noConversion"/>
  </si>
  <si>
    <t>0029924</t>
    <phoneticPr fontId="3" type="noConversion"/>
  </si>
  <si>
    <t>喻海涛</t>
    <phoneticPr fontId="3" type="noConversion"/>
  </si>
  <si>
    <t>19992</t>
    <phoneticPr fontId="3" type="noConversion"/>
  </si>
  <si>
    <t>0028629</t>
    <phoneticPr fontId="3" type="noConversion"/>
  </si>
  <si>
    <t>武汉公共平台6号库</t>
    <phoneticPr fontId="3" type="noConversion"/>
  </si>
  <si>
    <t>16729</t>
    <phoneticPr fontId="3" type="noConversion"/>
  </si>
  <si>
    <t>0028670</t>
    <phoneticPr fontId="3" type="noConversion"/>
  </si>
  <si>
    <t>毛向飞</t>
    <phoneticPr fontId="3" type="noConversion"/>
  </si>
  <si>
    <t>19641</t>
    <phoneticPr fontId="3" type="noConversion"/>
  </si>
  <si>
    <t>0029923</t>
    <phoneticPr fontId="3" type="noConversion"/>
  </si>
  <si>
    <t>16597</t>
    <phoneticPr fontId="3" type="noConversion"/>
  </si>
  <si>
    <t>0085823</t>
    <phoneticPr fontId="3" type="noConversion"/>
  </si>
  <si>
    <t>毛向飞</t>
    <phoneticPr fontId="3" type="noConversion"/>
  </si>
  <si>
    <t>粤BES791</t>
    <phoneticPr fontId="3" type="noConversion"/>
  </si>
  <si>
    <t>18065</t>
    <phoneticPr fontId="3" type="noConversion"/>
  </si>
  <si>
    <t>0029897</t>
    <phoneticPr fontId="3" type="noConversion"/>
  </si>
  <si>
    <t>于文虎</t>
    <phoneticPr fontId="3" type="noConversion"/>
  </si>
  <si>
    <t>18063</t>
    <phoneticPr fontId="3" type="noConversion"/>
  </si>
  <si>
    <t>0029895</t>
    <phoneticPr fontId="3" type="noConversion"/>
  </si>
  <si>
    <t>喻海涛</t>
    <phoneticPr fontId="3" type="noConversion"/>
  </si>
  <si>
    <t>鄂AMR731</t>
    <phoneticPr fontId="3" type="noConversion"/>
  </si>
  <si>
    <t>16598</t>
    <phoneticPr fontId="3" type="noConversion"/>
  </si>
  <si>
    <t>0076556</t>
    <phoneticPr fontId="3" type="noConversion"/>
  </si>
  <si>
    <t>17754</t>
    <phoneticPr fontId="3" type="noConversion"/>
  </si>
  <si>
    <t>0069926</t>
    <phoneticPr fontId="3" type="noConversion"/>
  </si>
  <si>
    <t>欧文科</t>
    <phoneticPr fontId="3" type="noConversion"/>
  </si>
  <si>
    <t>17756</t>
    <phoneticPr fontId="3" type="noConversion"/>
  </si>
  <si>
    <t>0069927</t>
    <phoneticPr fontId="3" type="noConversion"/>
  </si>
  <si>
    <t>18147</t>
    <phoneticPr fontId="3" type="noConversion"/>
  </si>
  <si>
    <t>0076483</t>
    <phoneticPr fontId="3" type="noConversion"/>
  </si>
  <si>
    <t>18144</t>
    <phoneticPr fontId="3" type="noConversion"/>
  </si>
  <si>
    <t>0076482</t>
    <phoneticPr fontId="3" type="noConversion"/>
  </si>
  <si>
    <t>18143</t>
    <phoneticPr fontId="3" type="noConversion"/>
  </si>
  <si>
    <t>0076481</t>
    <phoneticPr fontId="3" type="noConversion"/>
  </si>
  <si>
    <t>18142</t>
    <phoneticPr fontId="3" type="noConversion"/>
  </si>
  <si>
    <t>0076485</t>
    <phoneticPr fontId="3" type="noConversion"/>
  </si>
  <si>
    <t>18141</t>
    <phoneticPr fontId="3" type="noConversion"/>
  </si>
  <si>
    <t>0076480</t>
    <phoneticPr fontId="3" type="noConversion"/>
  </si>
  <si>
    <t>18140</t>
    <phoneticPr fontId="3" type="noConversion"/>
  </si>
  <si>
    <t>0076479</t>
    <phoneticPr fontId="3" type="noConversion"/>
  </si>
  <si>
    <t>18139</t>
    <phoneticPr fontId="3" type="noConversion"/>
  </si>
  <si>
    <t>0085675</t>
    <phoneticPr fontId="3" type="noConversion"/>
  </si>
  <si>
    <t>18138</t>
    <phoneticPr fontId="3" type="noConversion"/>
  </si>
  <si>
    <t>0076534</t>
    <phoneticPr fontId="3" type="noConversion"/>
  </si>
  <si>
    <t>鄂AMR731</t>
  </si>
  <si>
    <t>粤BES791</t>
  </si>
  <si>
    <t>委托单单号（公式）</t>
    <phoneticPr fontId="3" type="noConversion"/>
  </si>
  <si>
    <t>WW0016183</t>
  </si>
  <si>
    <t>WW0019640</t>
  </si>
  <si>
    <t>WW0019992</t>
  </si>
  <si>
    <t>WW0019641</t>
  </si>
  <si>
    <t>WW0016729</t>
  </si>
  <si>
    <t>WW0016596</t>
  </si>
  <si>
    <t>WW0017165</t>
  </si>
  <si>
    <t>WW0016597</t>
  </si>
  <si>
    <t>WW0018065</t>
  </si>
  <si>
    <t>WW0018063</t>
  </si>
  <si>
    <t>WW0016598</t>
  </si>
  <si>
    <t>WW0017754</t>
  </si>
  <si>
    <t>WW0017756</t>
  </si>
  <si>
    <t>WW0018209</t>
  </si>
  <si>
    <t>WW0018208</t>
  </si>
  <si>
    <t>WW0018206</t>
  </si>
  <si>
    <t>WW0018205</t>
  </si>
  <si>
    <t>WW0018204</t>
  </si>
  <si>
    <t>WW0018203</t>
  </si>
  <si>
    <t>WW0018147</t>
  </si>
  <si>
    <t>WW0018144</t>
  </si>
  <si>
    <t>WW0018143</t>
  </si>
  <si>
    <t>WW0018142</t>
  </si>
  <si>
    <t>WW0018141</t>
  </si>
  <si>
    <t>WW0018140</t>
  </si>
  <si>
    <t>WW0018139</t>
  </si>
  <si>
    <t>WW0018138</t>
  </si>
  <si>
    <t>19107</t>
    <phoneticPr fontId="3" type="noConversion"/>
  </si>
  <si>
    <t>19108</t>
    <phoneticPr fontId="3" type="noConversion"/>
  </si>
  <si>
    <t>18132</t>
    <phoneticPr fontId="3" type="noConversion"/>
  </si>
  <si>
    <t>0085676</t>
    <phoneticPr fontId="3" type="noConversion"/>
  </si>
  <si>
    <t>19112</t>
    <phoneticPr fontId="3" type="noConversion"/>
  </si>
  <si>
    <t>0076957</t>
    <phoneticPr fontId="3" type="noConversion"/>
  </si>
  <si>
    <t>19113</t>
    <phoneticPr fontId="3" type="noConversion"/>
  </si>
  <si>
    <t>0076958</t>
    <phoneticPr fontId="3" type="noConversion"/>
  </si>
  <si>
    <t>17862</t>
    <phoneticPr fontId="3" type="noConversion"/>
  </si>
  <si>
    <t>0028671</t>
    <phoneticPr fontId="3" type="noConversion"/>
  </si>
  <si>
    <t>19993</t>
    <phoneticPr fontId="3" type="noConversion"/>
  </si>
  <si>
    <t>0028630</t>
    <phoneticPr fontId="3" type="noConversion"/>
  </si>
  <si>
    <t>16600</t>
    <phoneticPr fontId="3" type="noConversion"/>
  </si>
  <si>
    <t>0076562</t>
    <phoneticPr fontId="3" type="noConversion"/>
  </si>
  <si>
    <t>4板一个正同货</t>
    <phoneticPr fontId="3" type="noConversion"/>
  </si>
  <si>
    <t>16904</t>
    <phoneticPr fontId="3" type="noConversion"/>
  </si>
  <si>
    <t>0076561</t>
    <phoneticPr fontId="3" type="noConversion"/>
  </si>
  <si>
    <t>熊琳</t>
    <phoneticPr fontId="3" type="noConversion"/>
  </si>
  <si>
    <t>16906</t>
    <phoneticPr fontId="3" type="noConversion"/>
  </si>
  <si>
    <t>0076560</t>
    <phoneticPr fontId="3" type="noConversion"/>
  </si>
  <si>
    <t>邱芳祥</t>
    <phoneticPr fontId="3" type="noConversion"/>
  </si>
  <si>
    <t>18154</t>
    <phoneticPr fontId="3" type="noConversion"/>
  </si>
  <si>
    <t>0076546</t>
    <phoneticPr fontId="3" type="noConversion"/>
  </si>
  <si>
    <t>18153</t>
    <phoneticPr fontId="3" type="noConversion"/>
  </si>
  <si>
    <t>0073547</t>
    <phoneticPr fontId="3" type="noConversion"/>
  </si>
  <si>
    <t>18151</t>
    <phoneticPr fontId="3" type="noConversion"/>
  </si>
  <si>
    <t>0076542</t>
    <phoneticPr fontId="3" type="noConversion"/>
  </si>
  <si>
    <t>18152</t>
    <phoneticPr fontId="3" type="noConversion"/>
  </si>
  <si>
    <t>0076538</t>
    <phoneticPr fontId="3" type="noConversion"/>
  </si>
  <si>
    <t>18150</t>
    <phoneticPr fontId="3" type="noConversion"/>
  </si>
  <si>
    <t>0085679</t>
    <phoneticPr fontId="3" type="noConversion"/>
  </si>
  <si>
    <t>18149</t>
    <phoneticPr fontId="3" type="noConversion"/>
  </si>
  <si>
    <t>0069978</t>
    <phoneticPr fontId="3" type="noConversion"/>
  </si>
  <si>
    <t>18146</t>
    <phoneticPr fontId="3" type="noConversion"/>
  </si>
  <si>
    <t>0076484</t>
    <phoneticPr fontId="3" type="noConversion"/>
  </si>
  <si>
    <t>17483</t>
    <phoneticPr fontId="3" type="noConversion"/>
  </si>
  <si>
    <t>0029926</t>
    <phoneticPr fontId="3" type="noConversion"/>
  </si>
  <si>
    <t>田结</t>
    <phoneticPr fontId="3" type="noConversion"/>
  </si>
  <si>
    <t>欣程园区</t>
    <phoneticPr fontId="3" type="noConversion"/>
  </si>
  <si>
    <t>16852</t>
    <phoneticPr fontId="3" type="noConversion"/>
  </si>
  <si>
    <t>16851</t>
    <phoneticPr fontId="3" type="noConversion"/>
  </si>
  <si>
    <t>0029925</t>
    <phoneticPr fontId="3" type="noConversion"/>
  </si>
</sst>
</file>

<file path=xl/styles.xml><?xml version="1.0" encoding="utf-8"?>
<styleSheet xmlns="http://schemas.openxmlformats.org/spreadsheetml/2006/main">
  <numFmts count="3">
    <numFmt numFmtId="176" formatCode="00&quot;：&quot;00"/>
    <numFmt numFmtId="177" formatCode="&quot;WW00&quot;@"/>
    <numFmt numFmtId="178" formatCode="&quot;鄂A&quot;@"/>
  </numFmts>
  <fonts count="17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3"/>
      <color theme="1"/>
      <name val="宋体"/>
      <family val="3"/>
      <charset val="134"/>
    </font>
    <font>
      <sz val="13"/>
      <color theme="1"/>
      <name val="宋体"/>
      <family val="3"/>
      <charset val="134"/>
    </font>
    <font>
      <sz val="13"/>
      <color theme="1"/>
      <name val="宋体"/>
      <family val="2"/>
      <charset val="134"/>
      <scheme val="minor"/>
    </font>
    <font>
      <sz val="13"/>
      <color theme="0"/>
      <name val="宋体"/>
      <family val="3"/>
      <charset val="134"/>
    </font>
    <font>
      <sz val="13"/>
      <color theme="1"/>
      <name val="微软雅黑"/>
      <family val="2"/>
      <charset val="134"/>
    </font>
    <font>
      <sz val="13"/>
      <name val="微软雅黑"/>
      <family val="2"/>
      <charset val="134"/>
    </font>
    <font>
      <b/>
      <sz val="13"/>
      <color theme="0"/>
      <name val="宋体"/>
      <family val="3"/>
      <charset val="134"/>
    </font>
    <font>
      <b/>
      <sz val="16"/>
      <name val="楷体_GB2312"/>
      <family val="3"/>
      <charset val="134"/>
    </font>
    <font>
      <sz val="13"/>
      <color rgb="FFFF0000"/>
      <name val="微软雅黑"/>
      <family val="2"/>
      <charset val="134"/>
    </font>
    <font>
      <sz val="13"/>
      <color rgb="FF002060"/>
      <name val="微软雅黑"/>
      <family val="2"/>
      <charset val="134"/>
    </font>
    <font>
      <sz val="13"/>
      <color rgb="FF00B0F0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1">
    <xf numFmtId="0" fontId="0" fillId="0" borderId="0">
      <alignment vertical="center"/>
    </xf>
    <xf numFmtId="0" fontId="2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</cellStyleXfs>
  <cellXfs count="66">
    <xf numFmtId="0" fontId="0" fillId="0" borderId="0" xfId="0">
      <alignment vertical="center"/>
    </xf>
    <xf numFmtId="0" fontId="7" fillId="0" borderId="0" xfId="1" applyFont="1" applyAlignment="1">
      <alignment horizontal="center" vertical="center" wrapText="1"/>
    </xf>
    <xf numFmtId="0" fontId="7" fillId="0" borderId="0" xfId="1" applyFont="1" applyBorder="1" applyAlignment="1">
      <alignment horizontal="center" vertical="center" wrapText="1"/>
    </xf>
    <xf numFmtId="0" fontId="8" fillId="0" borderId="0" xfId="0" applyFont="1">
      <alignment vertical="center"/>
    </xf>
    <xf numFmtId="0" fontId="7" fillId="2" borderId="0" xfId="1" applyFont="1" applyFill="1" applyBorder="1" applyAlignment="1">
      <alignment horizontal="center" vertical="center"/>
    </xf>
    <xf numFmtId="0" fontId="9" fillId="3" borderId="0" xfId="1" applyFont="1" applyFill="1" applyBorder="1" applyAlignment="1">
      <alignment horizontal="center" vertical="center"/>
    </xf>
    <xf numFmtId="0" fontId="7" fillId="0" borderId="1" xfId="1" applyFont="1" applyBorder="1" applyAlignment="1">
      <alignment horizontal="center" vertical="center"/>
    </xf>
    <xf numFmtId="0" fontId="7" fillId="2" borderId="1" xfId="1" applyFont="1" applyFill="1" applyBorder="1" applyAlignment="1">
      <alignment horizontal="center" vertical="center"/>
    </xf>
    <xf numFmtId="14" fontId="10" fillId="2" borderId="1" xfId="1" applyNumberFormat="1" applyFont="1" applyFill="1" applyBorder="1" applyAlignment="1">
      <alignment horizontal="center" vertical="center"/>
    </xf>
    <xf numFmtId="0" fontId="11" fillId="0" borderId="1" xfId="1" applyFont="1" applyBorder="1" applyAlignment="1">
      <alignment horizontal="center" vertical="center"/>
    </xf>
    <xf numFmtId="176" fontId="10" fillId="0" borderId="3" xfId="1" applyNumberFormat="1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177" fontId="11" fillId="0" borderId="1" xfId="1" applyNumberFormat="1" applyFont="1" applyBorder="1" applyAlignment="1">
      <alignment horizontal="center" vertical="center"/>
    </xf>
    <xf numFmtId="49" fontId="10" fillId="2" borderId="1" xfId="1" quotePrefix="1" applyNumberFormat="1" applyFont="1" applyFill="1" applyBorder="1" applyAlignment="1">
      <alignment horizontal="center" vertical="center"/>
    </xf>
    <xf numFmtId="0" fontId="10" fillId="2" borderId="1" xfId="1" applyFont="1" applyFill="1" applyBorder="1" applyAlignment="1">
      <alignment horizontal="center" vertical="center"/>
    </xf>
    <xf numFmtId="178" fontId="10" fillId="0" borderId="1" xfId="1" applyNumberFormat="1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 wrapText="1"/>
    </xf>
    <xf numFmtId="0" fontId="10" fillId="0" borderId="0" xfId="0" applyFont="1">
      <alignment vertical="center"/>
    </xf>
    <xf numFmtId="20" fontId="10" fillId="0" borderId="1" xfId="0" applyNumberFormat="1" applyFont="1" applyBorder="1">
      <alignment vertical="center"/>
    </xf>
    <xf numFmtId="49" fontId="10" fillId="2" borderId="1" xfId="1" applyNumberFormat="1" applyFont="1" applyFill="1" applyBorder="1" applyAlignment="1">
      <alignment horizontal="center" vertical="center"/>
    </xf>
    <xf numFmtId="49" fontId="10" fillId="0" borderId="1" xfId="1" applyNumberFormat="1" applyFont="1" applyBorder="1" applyAlignment="1">
      <alignment horizontal="center" vertical="center"/>
    </xf>
    <xf numFmtId="0" fontId="12" fillId="4" borderId="1" xfId="1" applyFont="1" applyFill="1" applyBorder="1" applyAlignment="1">
      <alignment horizontal="center" vertical="center"/>
    </xf>
    <xf numFmtId="49" fontId="12" fillId="4" borderId="1" xfId="1" applyNumberFormat="1" applyFont="1" applyFill="1" applyBorder="1" applyAlignment="1">
      <alignment horizontal="center" vertical="center"/>
    </xf>
    <xf numFmtId="178" fontId="12" fillId="4" borderId="1" xfId="1" applyNumberFormat="1" applyFont="1" applyFill="1" applyBorder="1" applyAlignment="1">
      <alignment horizontal="center" vertical="center"/>
    </xf>
    <xf numFmtId="0" fontId="12" fillId="4" borderId="2" xfId="1" applyFont="1" applyFill="1" applyBorder="1" applyAlignment="1">
      <alignment horizontal="center" vertical="center"/>
    </xf>
    <xf numFmtId="176" fontId="10" fillId="0" borderId="1" xfId="0" applyNumberFormat="1" applyFont="1" applyBorder="1">
      <alignment vertical="center"/>
    </xf>
    <xf numFmtId="0" fontId="10" fillId="0" borderId="1" xfId="1" applyNumberFormat="1" applyFont="1" applyBorder="1" applyAlignment="1">
      <alignment horizontal="center" vertical="center"/>
    </xf>
    <xf numFmtId="0" fontId="13" fillId="0" borderId="0" xfId="7" applyFont="1" applyAlignment="1">
      <alignment horizontal="center" vertical="center"/>
    </xf>
    <xf numFmtId="0" fontId="13" fillId="0" borderId="0" xfId="7" applyFont="1" applyAlignment="1">
      <alignment horizontal="center" vertical="center"/>
    </xf>
    <xf numFmtId="49" fontId="10" fillId="0" borderId="1" xfId="1" applyNumberFormat="1" applyFont="1" applyBorder="1" applyAlignment="1">
      <alignment horizontal="center" vertical="center" wrapText="1"/>
    </xf>
    <xf numFmtId="49" fontId="8" fillId="0" borderId="0" xfId="0" applyNumberFormat="1" applyFont="1">
      <alignment vertical="center"/>
    </xf>
    <xf numFmtId="0" fontId="10" fillId="0" borderId="0" xfId="1" applyNumberFormat="1" applyFont="1" applyBorder="1" applyAlignment="1">
      <alignment horizontal="center" vertical="center"/>
    </xf>
    <xf numFmtId="49" fontId="8" fillId="0" borderId="0" xfId="0" applyNumberFormat="1" applyFont="1" applyBorder="1">
      <alignment vertical="center"/>
    </xf>
    <xf numFmtId="177" fontId="11" fillId="0" borderId="4" xfId="1" applyNumberFormat="1" applyFont="1" applyBorder="1" applyAlignment="1">
      <alignment horizontal="center" vertical="center"/>
    </xf>
    <xf numFmtId="0" fontId="8" fillId="0" borderId="0" xfId="0" applyFont="1" applyBorder="1">
      <alignment vertical="center"/>
    </xf>
    <xf numFmtId="176" fontId="10" fillId="0" borderId="0" xfId="1" applyNumberFormat="1" applyFont="1" applyBorder="1" applyAlignment="1">
      <alignment horizontal="center" vertical="center"/>
    </xf>
    <xf numFmtId="176" fontId="10" fillId="0" borderId="5" xfId="1" applyNumberFormat="1" applyFont="1" applyBorder="1" applyAlignment="1">
      <alignment horizontal="center" vertical="center"/>
    </xf>
    <xf numFmtId="177" fontId="11" fillId="0" borderId="0" xfId="1" applyNumberFormat="1" applyFont="1" applyBorder="1" applyAlignment="1">
      <alignment horizontal="center" vertical="center"/>
    </xf>
    <xf numFmtId="0" fontId="13" fillId="0" borderId="0" xfId="7" applyFont="1" applyFill="1" applyAlignment="1">
      <alignment horizontal="center" vertical="center"/>
    </xf>
    <xf numFmtId="177" fontId="11" fillId="0" borderId="3" xfId="1" applyNumberFormat="1" applyFont="1" applyBorder="1" applyAlignment="1">
      <alignment horizontal="center" vertical="center"/>
    </xf>
    <xf numFmtId="49" fontId="11" fillId="0" borderId="3" xfId="1" applyNumberFormat="1" applyFont="1" applyBorder="1" applyAlignment="1">
      <alignment horizontal="center" vertical="center"/>
    </xf>
    <xf numFmtId="177" fontId="11" fillId="5" borderId="1" xfId="1" applyNumberFormat="1" applyFont="1" applyFill="1" applyBorder="1" applyAlignment="1">
      <alignment horizontal="center" vertical="center"/>
    </xf>
    <xf numFmtId="177" fontId="14" fillId="0" borderId="1" xfId="1" applyNumberFormat="1" applyFont="1" applyBorder="1" applyAlignment="1">
      <alignment horizontal="center" vertical="center"/>
    </xf>
    <xf numFmtId="177" fontId="15" fillId="0" borderId="1" xfId="1" applyNumberFormat="1" applyFont="1" applyBorder="1" applyAlignment="1">
      <alignment horizontal="center" vertical="center"/>
    </xf>
    <xf numFmtId="177" fontId="16" fillId="0" borderId="1" xfId="1" applyNumberFormat="1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49" fontId="11" fillId="0" borderId="1" xfId="1" applyNumberFormat="1" applyFont="1" applyBorder="1" applyAlignment="1">
      <alignment horizontal="center"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176" fontId="5" fillId="0" borderId="3" xfId="1" applyNumberFormat="1" applyFont="1" applyBorder="1" applyAlignment="1">
      <alignment horizontal="center" vertical="center"/>
    </xf>
    <xf numFmtId="49" fontId="10" fillId="0" borderId="3" xfId="1" applyNumberFormat="1" applyFont="1" applyBorder="1" applyAlignment="1">
      <alignment horizontal="center" vertical="center"/>
    </xf>
    <xf numFmtId="49" fontId="10" fillId="0" borderId="5" xfId="1" applyNumberFormat="1" applyFont="1" applyBorder="1" applyAlignment="1">
      <alignment horizontal="center" vertical="center"/>
    </xf>
    <xf numFmtId="49" fontId="10" fillId="0" borderId="0" xfId="1" applyNumberFormat="1" applyFont="1" applyBorder="1" applyAlignment="1">
      <alignment horizontal="center" vertical="center"/>
    </xf>
    <xf numFmtId="14" fontId="10" fillId="5" borderId="1" xfId="1" applyNumberFormat="1" applyFont="1" applyFill="1" applyBorder="1" applyAlignment="1">
      <alignment horizontal="center" vertical="center"/>
    </xf>
    <xf numFmtId="176" fontId="10" fillId="5" borderId="3" xfId="1" applyNumberFormat="1" applyFont="1" applyFill="1" applyBorder="1" applyAlignment="1">
      <alignment horizontal="center" vertical="center"/>
    </xf>
    <xf numFmtId="0" fontId="10" fillId="5" borderId="1" xfId="1" applyFont="1" applyFill="1" applyBorder="1" applyAlignment="1">
      <alignment horizontal="center" vertical="center"/>
    </xf>
    <xf numFmtId="177" fontId="11" fillId="5" borderId="3" xfId="1" applyNumberFormat="1" applyFont="1" applyFill="1" applyBorder="1" applyAlignment="1">
      <alignment horizontal="center" vertical="center"/>
    </xf>
    <xf numFmtId="49" fontId="10" fillId="5" borderId="1" xfId="1" applyNumberFormat="1" applyFont="1" applyFill="1" applyBorder="1" applyAlignment="1">
      <alignment horizontal="center" vertical="center"/>
    </xf>
    <xf numFmtId="0" fontId="7" fillId="5" borderId="1" xfId="1" applyFont="1" applyFill="1" applyBorder="1" applyAlignment="1">
      <alignment horizontal="center" vertical="center"/>
    </xf>
    <xf numFmtId="0" fontId="10" fillId="5" borderId="1" xfId="1" applyNumberFormat="1" applyFont="1" applyFill="1" applyBorder="1" applyAlignment="1">
      <alignment horizontal="center" vertical="center"/>
    </xf>
    <xf numFmtId="49" fontId="10" fillId="5" borderId="1" xfId="1" applyNumberFormat="1" applyFont="1" applyFill="1" applyBorder="1" applyAlignment="1">
      <alignment horizontal="center" vertical="center" wrapText="1"/>
    </xf>
    <xf numFmtId="176" fontId="10" fillId="5" borderId="0" xfId="1" applyNumberFormat="1" applyFont="1" applyFill="1" applyBorder="1" applyAlignment="1">
      <alignment horizontal="center" vertical="center"/>
    </xf>
    <xf numFmtId="0" fontId="10" fillId="6" borderId="1" xfId="1" applyFont="1" applyFill="1" applyBorder="1" applyAlignment="1">
      <alignment horizontal="center" vertical="center"/>
    </xf>
    <xf numFmtId="0" fontId="6" fillId="0" borderId="0" xfId="1" applyFont="1" applyAlignment="1">
      <alignment horizontal="center" vertical="center" wrapText="1"/>
    </xf>
    <xf numFmtId="177" fontId="10" fillId="0" borderId="3" xfId="1" applyNumberFormat="1" applyFont="1" applyBorder="1" applyAlignment="1">
      <alignment horizontal="center" vertical="center"/>
    </xf>
  </cellXfs>
  <cellStyles count="21">
    <cellStyle name="常规" xfId="0" builtinId="0"/>
    <cellStyle name="常规 2" xfId="4"/>
    <cellStyle name="常规 2 2" xfId="2"/>
    <cellStyle name="常规 2 3" xfId="8"/>
    <cellStyle name="常规 2 3 2" xfId="16"/>
    <cellStyle name="常规 2 4" xfId="12"/>
    <cellStyle name="常规 3" xfId="5"/>
    <cellStyle name="常规 3 2" xfId="9"/>
    <cellStyle name="常规 3 2 2" xfId="17"/>
    <cellStyle name="常规 3 3" xfId="13"/>
    <cellStyle name="常规 4" xfId="6"/>
    <cellStyle name="常规 4 2" xfId="14"/>
    <cellStyle name="常规 5" xfId="7"/>
    <cellStyle name="常规 5 2" xfId="15"/>
    <cellStyle name="常规 6" xfId="3"/>
    <cellStyle name="常规 7" xfId="10"/>
    <cellStyle name="常规 8" xfId="11"/>
    <cellStyle name="常规 8 2" xfId="20"/>
    <cellStyle name="常规 8 3" xfId="18"/>
    <cellStyle name="常规 9" xfId="1"/>
    <cellStyle name="常规 9 2" xfId="19"/>
  </cellStyles>
  <dxfs count="111"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pivotSource>
    <c:name>[4月摆渡报表.xlsx]Sheet2!数据透视表2</c:name>
    <c:fmtId val="0"/>
  </c:pivotSource>
  <c:chart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>
              <a:lumMod val="60000"/>
            </a:schemeClr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Sheet2!$B$1:$B$2</c:f>
              <c:strCache>
                <c:ptCount val="1"/>
                <c:pt idx="0">
                  <c:v>常福园区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Sheet2!$A$3:$A$8</c:f>
              <c:strCache>
                <c:ptCount val="5"/>
                <c:pt idx="0">
                  <c:v>3CA数码通讯仓1号库</c:v>
                </c:pt>
                <c:pt idx="1">
                  <c:v>外单分拣</c:v>
                </c:pt>
                <c:pt idx="2">
                  <c:v>五号库</c:v>
                </c:pt>
                <c:pt idx="3">
                  <c:v>武汉丰树外单分拣</c:v>
                </c:pt>
                <c:pt idx="4">
                  <c:v>武汉亚一分拣中心</c:v>
                </c:pt>
              </c:strCache>
            </c:strRef>
          </c:cat>
          <c:val>
            <c:numRef>
              <c:f>Sheet2!$B$3:$B$8</c:f>
              <c:numCache>
                <c:formatCode>General</c:formatCode>
                <c:ptCount val="5"/>
                <c:pt idx="1">
                  <c:v>8</c:v>
                </c:pt>
                <c:pt idx="3">
                  <c:v>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FF1-4B81-B114-DF579F74452B}"/>
            </c:ext>
          </c:extLst>
        </c:ser>
        <c:ser>
          <c:idx val="1"/>
          <c:order val="1"/>
          <c:tx>
            <c:strRef>
              <c:f>Sheet2!$C$1:$C$2</c:f>
              <c:strCache>
                <c:ptCount val="1"/>
                <c:pt idx="0">
                  <c:v>丰树园区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Sheet2!$A$3:$A$8</c:f>
              <c:strCache>
                <c:ptCount val="5"/>
                <c:pt idx="0">
                  <c:v>3CA数码通讯仓1号库</c:v>
                </c:pt>
                <c:pt idx="1">
                  <c:v>外单分拣</c:v>
                </c:pt>
                <c:pt idx="2">
                  <c:v>五号库</c:v>
                </c:pt>
                <c:pt idx="3">
                  <c:v>武汉丰树外单分拣</c:v>
                </c:pt>
                <c:pt idx="4">
                  <c:v>武汉亚一分拣中心</c:v>
                </c:pt>
              </c:strCache>
            </c:strRef>
          </c:cat>
          <c:val>
            <c:numRef>
              <c:f>Sheet2!$C$3:$C$8</c:f>
              <c:numCache>
                <c:formatCode>General</c:formatCode>
                <c:ptCount val="5"/>
                <c:pt idx="2">
                  <c:v>43</c:v>
                </c:pt>
                <c:pt idx="4">
                  <c:v>46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5-4FF1-4B81-B114-DF579F74452B}"/>
            </c:ext>
          </c:extLst>
        </c:ser>
        <c:ser>
          <c:idx val="2"/>
          <c:order val="2"/>
          <c:tx>
            <c:strRef>
              <c:f>Sheet2!$D$1:$D$2</c:f>
              <c:strCache>
                <c:ptCount val="1"/>
                <c:pt idx="0">
                  <c:v>欣程园区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Sheet2!$A$3:$A$8</c:f>
              <c:strCache>
                <c:ptCount val="5"/>
                <c:pt idx="0">
                  <c:v>3CA数码通讯仓1号库</c:v>
                </c:pt>
                <c:pt idx="1">
                  <c:v>外单分拣</c:v>
                </c:pt>
                <c:pt idx="2">
                  <c:v>五号库</c:v>
                </c:pt>
                <c:pt idx="3">
                  <c:v>武汉丰树外单分拣</c:v>
                </c:pt>
                <c:pt idx="4">
                  <c:v>武汉亚一分拣中心</c:v>
                </c:pt>
              </c:strCache>
            </c:strRef>
          </c:cat>
          <c:val>
            <c:numRef>
              <c:f>Sheet2!$D$3:$D$8</c:f>
              <c:numCache>
                <c:formatCode>General</c:formatCode>
                <c:ptCount val="5"/>
                <c:pt idx="1">
                  <c:v>9</c:v>
                </c:pt>
                <c:pt idx="3">
                  <c:v>8</c:v>
                </c:pt>
                <c:pt idx="4">
                  <c:v>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6-4FF1-4B81-B114-DF579F74452B}"/>
            </c:ext>
          </c:extLst>
        </c:ser>
        <c:ser>
          <c:idx val="3"/>
          <c:order val="3"/>
          <c:tx>
            <c:strRef>
              <c:f>Sheet2!$E$1:$E$2</c:f>
              <c:strCache>
                <c:ptCount val="1"/>
                <c:pt idx="0">
                  <c:v>亚洲一号三期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Sheet2!$A$3:$A$8</c:f>
              <c:strCache>
                <c:ptCount val="5"/>
                <c:pt idx="0">
                  <c:v>3CA数码通讯仓1号库</c:v>
                </c:pt>
                <c:pt idx="1">
                  <c:v>外单分拣</c:v>
                </c:pt>
                <c:pt idx="2">
                  <c:v>五号库</c:v>
                </c:pt>
                <c:pt idx="3">
                  <c:v>武汉丰树外单分拣</c:v>
                </c:pt>
                <c:pt idx="4">
                  <c:v>武汉亚一分拣中心</c:v>
                </c:pt>
              </c:strCache>
            </c:strRef>
          </c:cat>
          <c:val>
            <c:numRef>
              <c:f>Sheet2!$E$3:$E$8</c:f>
              <c:numCache>
                <c:formatCode>General</c:formatCode>
                <c:ptCount val="5"/>
                <c:pt idx="0">
                  <c:v>13</c:v>
                </c:pt>
                <c:pt idx="2">
                  <c:v>24</c:v>
                </c:pt>
                <c:pt idx="4">
                  <c:v>29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7-4FF1-4B81-B114-DF579F74452B}"/>
            </c:ext>
          </c:extLst>
        </c:ser>
        <c:ser>
          <c:idx val="4"/>
          <c:order val="4"/>
          <c:tx>
            <c:strRef>
              <c:f>Sheet2!$F$1:$F$2</c:f>
              <c:strCache>
                <c:ptCount val="1"/>
                <c:pt idx="0">
                  <c:v>亚洲一号园区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strRef>
              <c:f>Sheet2!$A$3:$A$8</c:f>
              <c:strCache>
                <c:ptCount val="5"/>
                <c:pt idx="0">
                  <c:v>3CA数码通讯仓1号库</c:v>
                </c:pt>
                <c:pt idx="1">
                  <c:v>外单分拣</c:v>
                </c:pt>
                <c:pt idx="2">
                  <c:v>五号库</c:v>
                </c:pt>
                <c:pt idx="3">
                  <c:v>武汉丰树外单分拣</c:v>
                </c:pt>
                <c:pt idx="4">
                  <c:v>武汉亚一分拣中心</c:v>
                </c:pt>
              </c:strCache>
            </c:strRef>
          </c:cat>
          <c:val>
            <c:numRef>
              <c:f>Sheet2!$F$3:$F$8</c:f>
              <c:numCache>
                <c:formatCode>General</c:formatCode>
                <c:ptCount val="5"/>
                <c:pt idx="0">
                  <c:v>11</c:v>
                </c:pt>
                <c:pt idx="1">
                  <c:v>21</c:v>
                </c:pt>
                <c:pt idx="3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8-4FF1-4B81-B114-DF579F74452B}"/>
            </c:ext>
          </c:extLst>
        </c:ser>
        <c:ser>
          <c:idx val="5"/>
          <c:order val="5"/>
          <c:tx>
            <c:strRef>
              <c:f>Sheet2!$G$1:$G$2</c:f>
              <c:strCache>
                <c:ptCount val="1"/>
                <c:pt idx="0">
                  <c:v>亚洲一园区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Sheet2!$A$3:$A$8</c:f>
              <c:strCache>
                <c:ptCount val="5"/>
                <c:pt idx="0">
                  <c:v>3CA数码通讯仓1号库</c:v>
                </c:pt>
                <c:pt idx="1">
                  <c:v>外单分拣</c:v>
                </c:pt>
                <c:pt idx="2">
                  <c:v>五号库</c:v>
                </c:pt>
                <c:pt idx="3">
                  <c:v>武汉丰树外单分拣</c:v>
                </c:pt>
                <c:pt idx="4">
                  <c:v>武汉亚一分拣中心</c:v>
                </c:pt>
              </c:strCache>
            </c:strRef>
          </c:cat>
          <c:val>
            <c:numRef>
              <c:f>Sheet2!$G$3:$G$8</c:f>
              <c:numCache>
                <c:formatCode>General</c:formatCode>
                <c:ptCount val="5"/>
                <c:pt idx="3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9-4FF1-4B81-B114-DF579F74452B}"/>
            </c:ext>
          </c:extLst>
        </c:ser>
        <c:ser>
          <c:idx val="6"/>
          <c:order val="6"/>
          <c:tx>
            <c:strRef>
              <c:f>Sheet2!$H$1:$H$2</c:f>
              <c:strCache>
                <c:ptCount val="1"/>
                <c:pt idx="0">
                  <c:v>亚洲园区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strRef>
              <c:f>Sheet2!$A$3:$A$8</c:f>
              <c:strCache>
                <c:ptCount val="5"/>
                <c:pt idx="0">
                  <c:v>3CA数码通讯仓1号库</c:v>
                </c:pt>
                <c:pt idx="1">
                  <c:v>外单分拣</c:v>
                </c:pt>
                <c:pt idx="2">
                  <c:v>五号库</c:v>
                </c:pt>
                <c:pt idx="3">
                  <c:v>武汉丰树外单分拣</c:v>
                </c:pt>
                <c:pt idx="4">
                  <c:v>武汉亚一分拣中心</c:v>
                </c:pt>
              </c:strCache>
            </c:strRef>
          </c:cat>
          <c:val>
            <c:numRef>
              <c:f>Sheet2!$H$3:$H$8</c:f>
              <c:numCache>
                <c:formatCode>General</c:formatCode>
                <c:ptCount val="5"/>
                <c:pt idx="3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A-4FF1-4B81-B114-DF579F74452B}"/>
            </c:ext>
          </c:extLst>
        </c:ser>
        <c:gapWidth val="219"/>
        <c:overlap val="-27"/>
        <c:axId val="54833920"/>
        <c:axId val="54835456"/>
      </c:barChart>
      <c:catAx>
        <c:axId val="54833920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835456"/>
        <c:crosses val="autoZero"/>
        <c:auto val="1"/>
        <c:lblAlgn val="ctr"/>
        <c:lblOffset val="100"/>
      </c:catAx>
      <c:valAx>
        <c:axId val="5483545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833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  <c:extLst xmlns:c16r2="http://schemas.microsoft.com/office/drawing/2015/06/chart"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495300</xdr:colOff>
      <xdr:row>2</xdr:row>
      <xdr:rowOff>85725</xdr:rowOff>
    </xdr:from>
    <xdr:to>
      <xdr:col>8</xdr:col>
      <xdr:colOff>561975</xdr:colOff>
      <xdr:row>18</xdr:row>
      <xdr:rowOff>85725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1C878D89-33DC-4675-90AC-A875001D4C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ENOVO" refreshedDate="43198.898892939818" createdVersion="6" refreshedVersion="6" minRefreshableVersion="3" recordCount="242">
  <cacheSource type="worksheet">
    <worksheetSource ref="A1:R243" sheet="汇总明线"/>
  </cacheSource>
  <cacheFields count="18">
    <cacheField name="发车日期" numFmtId="14">
      <sharedItems containsSemiMixedTypes="0" containsNonDate="0" containsDate="1" containsString="0" minDate="2018-04-01T00:00:00" maxDate="2018-04-08T00:00:00"/>
    </cacheField>
    <cacheField name="发货人" numFmtId="0">
      <sharedItems/>
    </cacheField>
    <cacheField name="发货时间" numFmtId="0">
      <sharedItems containsSemiMixedTypes="0" containsDate="1" containsString="0" containsMixedTypes="1" minDate="1899-12-30T11:50:00" maxDate="1900-01-04T16:43:04"/>
    </cacheField>
    <cacheField name="到达时间" numFmtId="0">
      <sharedItems containsSemiMixedTypes="0" containsDate="1" containsString="0" containsMixedTypes="1" minDate="1899-12-30T13:48:00" maxDate="1900-01-03T22:43:04"/>
    </cacheField>
    <cacheField name="发货园区" numFmtId="0">
      <sharedItems count="7">
        <s v="常福园区"/>
        <s v="欣程园区"/>
        <s v="丰树园区"/>
        <s v="亚洲一号园区"/>
        <s v="亚洲一号三期"/>
        <s v="亚洲一园区"/>
        <s v="亚洲园区"/>
      </sharedItems>
    </cacheField>
    <cacheField name="发货地点" numFmtId="0">
      <sharedItems count="15">
        <s v="常福弗兰西蒂"/>
        <s v="公共平台6号仓"/>
        <s v="外单分拣"/>
        <s v="备件库"/>
        <s v="五号库"/>
        <s v="3CA2临时仓"/>
        <s v="弗兰西蒂分拣仓"/>
        <s v="3CA临时仓"/>
        <s v="武汉公共平台仓6号库"/>
        <s v="武汉亚一分拣中心"/>
        <s v="武汉丰树外单分拣"/>
        <s v="武汉亚一3C仓A2库"/>
        <s v="武汉公共平台6号库"/>
        <s v="武汉亚一五号库"/>
        <s v="武汉商超A个护清洁仓2号库"/>
      </sharedItems>
    </cacheField>
    <cacheField name="目标园区" numFmtId="0">
      <sharedItems/>
    </cacheField>
    <cacheField name="目的地点" numFmtId="0">
      <sharedItems count="5">
        <s v="外单分拣"/>
        <s v="五号库"/>
        <s v="3CA数码通讯仓1号库"/>
        <s v="武汉丰树外单分拣"/>
        <s v="武汉亚一分拣中心"/>
      </sharedItems>
    </cacheField>
    <cacheField name="委托书单号" numFmtId="49">
      <sharedItems/>
    </cacheField>
    <cacheField name="接货卡卡号" numFmtId="0">
      <sharedItems containsBlank="1"/>
    </cacheField>
    <cacheField name="承运商" numFmtId="0">
      <sharedItems/>
    </cacheField>
    <cacheField name="车牌号" numFmtId="0">
      <sharedItems/>
    </cacheField>
    <cacheField name="司机" numFmtId="0">
      <sharedItems containsBlank="1"/>
    </cacheField>
    <cacheField name="车型" numFmtId="0">
      <sharedItems/>
    </cacheField>
    <cacheField name="托盘数量（盘）" numFmtId="0">
      <sharedItems containsMixedTypes="1" containsNumber="1" containsInteger="1" minValue="1" maxValue="14"/>
    </cacheField>
    <cacheField name="笼框数量（笼）" numFmtId="0">
      <sharedItems containsSemiMixedTypes="0" containsString="0" containsNumber="1" containsInteger="1" minValue="0" maxValue="16"/>
    </cacheField>
    <cacheField name="合计" numFmtId="0">
      <sharedItems containsSemiMixedTypes="0" containsString="0" containsNumber="1" containsInteger="1" minValue="0" maxValue="14"/>
    </cacheField>
    <cacheField name="备注" numFmtId="0">
      <sharedItems containsMixedTypes="1" containsNumber="1" containsInteger="1" minValue="1" maxValue="1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2">
  <r>
    <d v="2018-04-01T00:00:00"/>
    <s v="王成"/>
    <d v="1899-12-30T18:02:00"/>
    <d v="1899-12-30T19:55:00"/>
    <x v="0"/>
    <x v="0"/>
    <s v="丰树园区"/>
    <x v="0"/>
    <s v="WW0015564"/>
    <s v="0024175"/>
    <s v="武汉威伟机械"/>
    <s v="LU151"/>
    <s v="李明华"/>
    <s v="9.6米"/>
    <n v="14"/>
    <n v="0"/>
    <n v="14"/>
    <s v="分拣摆渡"/>
  </r>
  <r>
    <d v="2018-04-01T00:00:00"/>
    <s v="刘文"/>
    <d v="1899-12-30T16:20:00"/>
    <d v="1899-12-30T18:12:00"/>
    <x v="1"/>
    <x v="1"/>
    <s v="丰树园区"/>
    <x v="0"/>
    <s v="WW0019468"/>
    <s v="0020624"/>
    <s v="武汉威伟机械"/>
    <s v="ZV373"/>
    <s v="宋辉"/>
    <s v="9.6米"/>
    <n v="14"/>
    <n v="0"/>
    <n v="14"/>
    <s v="分拣摆渡"/>
  </r>
  <r>
    <d v="2018-04-01T00:00:00"/>
    <s v="田结"/>
    <d v="1899-12-30T11:50:00"/>
    <d v="1899-12-30T13:48:00"/>
    <x v="1"/>
    <x v="1"/>
    <s v="丰树园区"/>
    <x v="0"/>
    <s v="WW0018877"/>
    <s v="0085596"/>
    <s v="武汉威伟机械"/>
    <s v="鄂 FJU350"/>
    <s v="李耀"/>
    <s v="9.6米"/>
    <n v="14"/>
    <n v="0"/>
    <n v="14"/>
    <s v="分拣摆渡"/>
  </r>
  <r>
    <d v="2018-04-01T00:00:00"/>
    <s v="王成"/>
    <d v="1899-12-30T14:55:00"/>
    <d v="1899-12-30T16:48:00"/>
    <x v="0"/>
    <x v="0"/>
    <s v="丰树园区"/>
    <x v="0"/>
    <s v="WW0016176"/>
    <s v="0024212"/>
    <s v="武汉威伟机械"/>
    <s v="QQ353"/>
    <s v="丁鹏"/>
    <s v="9.6米"/>
    <n v="14"/>
    <n v="0"/>
    <n v="14"/>
    <s v="分拣摆渡"/>
  </r>
  <r>
    <d v="2018-04-01T00:00:00"/>
    <s v="王成"/>
    <d v="1899-12-30T14:59:00"/>
    <d v="1899-12-30T16:40:00"/>
    <x v="0"/>
    <x v="0"/>
    <s v="丰树园区"/>
    <x v="0"/>
    <s v="WW0019717"/>
    <s v="0024219"/>
    <s v="武汉威伟机械"/>
    <s v="HB101"/>
    <s v="吕文杰"/>
    <s v="9.6米"/>
    <n v="14"/>
    <n v="0"/>
    <n v="14"/>
    <s v="分拣摆渡"/>
  </r>
  <r>
    <d v="2018-04-01T00:00:00"/>
    <s v="王燕"/>
    <d v="1899-12-30T19:29:00"/>
    <d v="1899-12-30T21:10:00"/>
    <x v="1"/>
    <x v="1"/>
    <s v="丰树园区"/>
    <x v="0"/>
    <s v="WW0018758"/>
    <s v="0077009"/>
    <s v="武汉威伟机械"/>
    <s v="粤BGR032"/>
    <s v="方浩勇"/>
    <s v="9.6米"/>
    <n v="14"/>
    <n v="0"/>
    <n v="14"/>
    <s v="分拣摆渡"/>
  </r>
  <r>
    <d v="2018-04-01T00:00:00"/>
    <s v="涂爱武"/>
    <n v="2112"/>
    <n v="2122"/>
    <x v="2"/>
    <x v="2"/>
    <s v="亚洲一号园区"/>
    <x v="1"/>
    <s v="WW0018961"/>
    <s v="0045823"/>
    <s v="武汉威伟机械"/>
    <s v="MT870"/>
    <s v="欧文艺"/>
    <s v="9.6米"/>
    <n v="13"/>
    <n v="0"/>
    <n v="13"/>
    <s v="分拣摆渡"/>
  </r>
  <r>
    <d v="2018-04-01T00:00:00"/>
    <s v="邱芳祥"/>
    <n v="2112"/>
    <n v="2122"/>
    <x v="2"/>
    <x v="2"/>
    <s v="亚洲一号园区"/>
    <x v="1"/>
    <s v="WW0018960"/>
    <s v="0045824"/>
    <s v="武汉威伟机械"/>
    <s v="MT870"/>
    <s v="欧文艺"/>
    <s v="9.6米"/>
    <n v="14"/>
    <n v="0"/>
    <n v="14"/>
    <s v="分拣摆渡"/>
  </r>
  <r>
    <d v="2018-04-01T00:00:00"/>
    <s v="邱芳祥"/>
    <n v="2112"/>
    <n v="2122"/>
    <x v="2"/>
    <x v="2"/>
    <s v="亚洲一号园区"/>
    <x v="1"/>
    <s v="WW0018959"/>
    <s v="0045825"/>
    <s v="武汉威伟机械"/>
    <s v="MT870"/>
    <s v="欧文艺"/>
    <s v="9.6米"/>
    <n v="6"/>
    <n v="0"/>
    <n v="6"/>
    <s v="分拣摆渡"/>
  </r>
  <r>
    <d v="2018-04-01T00:00:00"/>
    <s v="邱芳祥"/>
    <n v="1151"/>
    <n v="1201"/>
    <x v="2"/>
    <x v="2"/>
    <s v="亚洲一号园区"/>
    <x v="1"/>
    <s v="WW0018957"/>
    <s v="0085672"/>
    <s v="武汉威伟机械"/>
    <s v="MT870"/>
    <s v="欧文艺"/>
    <s v="9.6米"/>
    <n v="14"/>
    <n v="0"/>
    <n v="14"/>
    <s v="分拣摆渡"/>
  </r>
  <r>
    <d v="2018-04-01T00:00:00"/>
    <s v="邱芳祥"/>
    <n v="1006"/>
    <n v="1016"/>
    <x v="2"/>
    <x v="2"/>
    <s v="亚洲一号园区"/>
    <x v="1"/>
    <s v="WW0018956"/>
    <s v="0085671"/>
    <s v="武汉威伟机械"/>
    <s v="MT870"/>
    <s v="欧文艺"/>
    <s v="9.6米"/>
    <n v="14"/>
    <n v="0"/>
    <n v="14"/>
    <s v="分拣摆渡"/>
  </r>
  <r>
    <d v="2018-04-01T00:00:00"/>
    <s v="邱芳祥"/>
    <n v="50"/>
    <n v="100"/>
    <x v="2"/>
    <x v="2"/>
    <s v="亚洲一号园区"/>
    <x v="1"/>
    <s v="WW0018953"/>
    <s v="0085670"/>
    <s v="武汉威伟机械"/>
    <s v="MT870"/>
    <s v="欧文艺"/>
    <s v="9.6米"/>
    <n v="9"/>
    <n v="0"/>
    <n v="9"/>
    <s v="分拣摆渡"/>
  </r>
  <r>
    <d v="2018-04-01T00:00:00"/>
    <s v="涂爱武"/>
    <n v="2325"/>
    <n v="2335"/>
    <x v="2"/>
    <x v="2"/>
    <s v="亚洲一号园区"/>
    <x v="1"/>
    <s v="WW0018988"/>
    <s v="0076998"/>
    <s v="武汉威伟机械"/>
    <s v="F1588"/>
    <s v="陈和敏"/>
    <s v="9.6米"/>
    <n v="14"/>
    <n v="0"/>
    <n v="14"/>
    <s v="分拣摆渡"/>
  </r>
  <r>
    <d v="2018-04-01T00:00:00"/>
    <s v="涂爱武"/>
    <n v="2025"/>
    <n v="2035"/>
    <x v="2"/>
    <x v="2"/>
    <s v="亚洲一号园区"/>
    <x v="1"/>
    <s v="WW0018987"/>
    <s v="0076999"/>
    <s v="武汉威伟机械"/>
    <s v="F1588"/>
    <s v="陈和敏"/>
    <s v="9.6米"/>
    <n v="14"/>
    <n v="0"/>
    <n v="14"/>
    <s v="分拣摆渡"/>
  </r>
  <r>
    <d v="2018-04-01T00:00:00"/>
    <s v="涂爱武"/>
    <n v="1520"/>
    <n v="1530"/>
    <x v="2"/>
    <x v="2"/>
    <s v="亚洲一号园区"/>
    <x v="1"/>
    <s v="WW0018986"/>
    <s v="0077000"/>
    <s v="武汉威伟机械"/>
    <s v="F1588"/>
    <s v="陈和敏"/>
    <s v="9.6米"/>
    <n v="14"/>
    <n v="0"/>
    <n v="14"/>
    <s v="分拣摆渡"/>
  </r>
  <r>
    <d v="2018-04-01T00:00:00"/>
    <s v="邱芳祥"/>
    <n v="1130"/>
    <n v="1140"/>
    <x v="2"/>
    <x v="2"/>
    <s v="亚洲一号园区"/>
    <x v="1"/>
    <s v="WW0018985"/>
    <s v="0076980"/>
    <s v="武汉威伟机械"/>
    <s v="F1588"/>
    <s v="陈和敏"/>
    <s v="9.6米"/>
    <n v="14"/>
    <n v="0"/>
    <n v="14"/>
    <s v="分拣摆渡"/>
  </r>
  <r>
    <d v="2018-04-01T00:00:00"/>
    <s v="邱芳祥"/>
    <n v="941"/>
    <n v="951"/>
    <x v="2"/>
    <x v="2"/>
    <s v="亚洲一号园区"/>
    <x v="1"/>
    <s v="WW0018984"/>
    <s v="0076979"/>
    <s v="武汉威伟机械"/>
    <s v="F1588"/>
    <s v="陈和敏"/>
    <s v="9.6米"/>
    <n v="14"/>
    <n v="0"/>
    <n v="14"/>
    <s v="分拣摆渡"/>
  </r>
  <r>
    <d v="2018-04-01T00:00:00"/>
    <s v="陈建红"/>
    <n v="2035"/>
    <n v="2054"/>
    <x v="3"/>
    <x v="3"/>
    <s v="丰树园区"/>
    <x v="0"/>
    <s v="WW0018635"/>
    <s v="0028635"/>
    <s v="武汉威伟机械"/>
    <s v="AW309"/>
    <s v="姚东明"/>
    <s v="9.6米"/>
    <n v="14"/>
    <n v="0"/>
    <n v="14"/>
    <s v="分拣摆渡"/>
  </r>
  <r>
    <d v="2018-04-01T00:00:00"/>
    <s v="周宏斌"/>
    <n v="1158"/>
    <n v="1227"/>
    <x v="3"/>
    <x v="4"/>
    <s v="丰树园区"/>
    <x v="0"/>
    <s v="WW0018566"/>
    <s v="0076981"/>
    <s v="武汉威伟机械"/>
    <s v="ZR992"/>
    <s v="潘涛"/>
    <s v="9.6米"/>
    <n v="14"/>
    <n v="0"/>
    <n v="14"/>
    <s v="分拣摆渡"/>
  </r>
  <r>
    <d v="2018-04-01T00:00:00"/>
    <s v="邱振"/>
    <n v="2018"/>
    <n v="2036"/>
    <x v="3"/>
    <x v="4"/>
    <s v="丰树园区"/>
    <x v="0"/>
    <s v="WW0018570"/>
    <s v="0085696"/>
    <s v="武汉威伟机械"/>
    <s v="ZR992"/>
    <s v="潘涛"/>
    <s v="9.6米"/>
    <n v="9"/>
    <n v="0"/>
    <n v="9"/>
    <s v="分拣摆渡"/>
  </r>
  <r>
    <d v="2018-04-01T00:00:00"/>
    <s v="贺成"/>
    <n v="1918"/>
    <n v="1828"/>
    <x v="3"/>
    <x v="4"/>
    <s v="丰树园区"/>
    <x v="0"/>
    <s v="WW0018568"/>
    <s v="0085695"/>
    <s v="武汉威伟机械"/>
    <s v="ZR992"/>
    <s v="潘涛"/>
    <s v="9.6米"/>
    <n v="14"/>
    <n v="0"/>
    <n v="14"/>
    <s v="分拣摆渡"/>
  </r>
  <r>
    <d v="2018-04-01T00:00:00"/>
    <s v="周宏桂"/>
    <n v="940"/>
    <n v="2157"/>
    <x v="3"/>
    <x v="4"/>
    <s v="丰树园区"/>
    <x v="0"/>
    <s v="WW0018573"/>
    <s v="0076982"/>
    <s v="武汉威伟机械"/>
    <s v="ZR992"/>
    <s v="潘涛"/>
    <s v="9.6米"/>
    <n v="6"/>
    <n v="0"/>
    <n v="6"/>
    <s v="分拣摆渡"/>
  </r>
  <r>
    <d v="2018-04-01T00:00:00"/>
    <s v="周宏桂"/>
    <d v="1899-12-30T15:50:00"/>
    <d v="1899-12-30T16:29:00"/>
    <x v="3"/>
    <x v="4"/>
    <s v="丰树园区"/>
    <x v="0"/>
    <s v="WW0019554"/>
    <s v="0020612"/>
    <s v="武汉威伟机械"/>
    <s v="NH299"/>
    <s v="杨勇"/>
    <s v="9.6米"/>
    <n v="7"/>
    <n v="5"/>
    <n v="12"/>
    <s v="分拣摆渡"/>
  </r>
  <r>
    <d v="2018-04-01T00:00:00"/>
    <s v="周宏桂"/>
    <d v="1899-12-30T19:56:00"/>
    <d v="1899-12-30T20:12:00"/>
    <x v="3"/>
    <x v="4"/>
    <s v="丰树园区"/>
    <x v="0"/>
    <s v="WW0019556"/>
    <s v="0020613"/>
    <s v="武汉威伟机械"/>
    <s v="NH299"/>
    <s v="杨勇"/>
    <s v="9.6米"/>
    <n v="13"/>
    <n v="0"/>
    <n v="13"/>
    <s v="分拣摆渡"/>
  </r>
  <r>
    <d v="2018-04-01T00:00:00"/>
    <s v="贺成"/>
    <d v="1899-12-30T16:59:00"/>
    <d v="1899-12-30T17:16:00"/>
    <x v="3"/>
    <x v="4"/>
    <s v="丰树园区"/>
    <x v="0"/>
    <s v="WW0019555"/>
    <s v="0020604"/>
    <s v="武汉威伟机械"/>
    <s v="NH299"/>
    <s v="杨勇"/>
    <s v="9.6米"/>
    <n v="9"/>
    <n v="5"/>
    <n v="14"/>
    <s v="分拣摆渡"/>
  </r>
  <r>
    <d v="2018-04-01T00:00:00"/>
    <s v="陈鹏"/>
    <n v="2330"/>
    <n v="2340"/>
    <x v="4"/>
    <x v="5"/>
    <s v="亚洲一号园区"/>
    <x v="1"/>
    <s v="WW0019063"/>
    <s v="0076900"/>
    <s v="武汉威伟机械"/>
    <s v="ZR870"/>
    <s v="马广楠"/>
    <s v="9.6米"/>
    <n v="3"/>
    <n v="0"/>
    <n v="3"/>
    <s v="分拣摆渡"/>
  </r>
  <r>
    <d v="2018-04-01T00:00:00"/>
    <s v="陈鹏"/>
    <n v="2130"/>
    <n v="2140"/>
    <x v="4"/>
    <x v="5"/>
    <s v="亚洲一号园区"/>
    <x v="1"/>
    <s v="WW0019062"/>
    <s v="0076899"/>
    <s v="武汉威伟机械"/>
    <s v="ZR870"/>
    <s v="马广楠"/>
    <s v="9.6米"/>
    <n v="1"/>
    <n v="0"/>
    <n v="1"/>
    <s v="分拣摆渡"/>
  </r>
  <r>
    <d v="2018-04-01T00:00:00"/>
    <s v="陈鹏"/>
    <n v="2025"/>
    <n v="2035"/>
    <x v="4"/>
    <x v="5"/>
    <s v="亚洲一号园区"/>
    <x v="1"/>
    <s v="WW0019060"/>
    <s v="0076898"/>
    <s v="武汉威伟机械"/>
    <s v="ZR870"/>
    <s v="马广楠"/>
    <s v="9.6米"/>
    <n v="3"/>
    <n v="0"/>
    <n v="3"/>
    <s v="分拣摆渡"/>
  </r>
  <r>
    <d v="2018-04-01T00:00:00"/>
    <s v="陈鹏"/>
    <n v="2025"/>
    <n v="2035"/>
    <x v="4"/>
    <x v="5"/>
    <s v="亚洲一号园区"/>
    <x v="1"/>
    <s v="WW0019059"/>
    <s v="0076897"/>
    <s v="武汉威伟机械"/>
    <s v="ZR870"/>
    <s v="马广楠"/>
    <s v="9.6米"/>
    <n v="4"/>
    <n v="0"/>
    <n v="4"/>
    <s v="分拣摆渡"/>
  </r>
  <r>
    <d v="2018-04-01T00:00:00"/>
    <s v="陈鹏"/>
    <n v="1530"/>
    <n v="1540"/>
    <x v="4"/>
    <x v="5"/>
    <s v="亚洲一号园区"/>
    <x v="1"/>
    <s v="WW0019058"/>
    <s v="0076896"/>
    <s v="武汉威伟机械"/>
    <s v="ZR870"/>
    <s v="马广楠"/>
    <s v="9.6米"/>
    <n v="2"/>
    <n v="0"/>
    <n v="2"/>
    <s v="分拣摆渡"/>
  </r>
  <r>
    <d v="2018-04-01T00:00:00"/>
    <s v="陈鹏"/>
    <n v="1430"/>
    <n v="1440"/>
    <x v="4"/>
    <x v="5"/>
    <s v="亚洲一号园区"/>
    <x v="1"/>
    <s v="WW0019057"/>
    <s v="0076895"/>
    <s v="武汉威伟机械"/>
    <s v="ZR870"/>
    <s v="马广楠"/>
    <s v="9.6米"/>
    <n v="3"/>
    <n v="0"/>
    <n v="3"/>
    <s v="分拣摆渡"/>
  </r>
  <r>
    <d v="2018-04-01T00:00:00"/>
    <s v="陈鹏"/>
    <n v="1140"/>
    <n v="1150"/>
    <x v="4"/>
    <x v="5"/>
    <s v="亚洲一号园区"/>
    <x v="1"/>
    <s v="WW0019056"/>
    <s v="0076894"/>
    <s v="武汉威伟机械"/>
    <s v="ZR870"/>
    <s v="马广楠"/>
    <s v="9.6米"/>
    <n v="1"/>
    <n v="0"/>
    <n v="1"/>
    <s v="分拣摆渡"/>
  </r>
  <r>
    <d v="2018-04-01T00:00:00"/>
    <s v="陈鹏"/>
    <n v="1040"/>
    <n v="1050"/>
    <x v="4"/>
    <x v="5"/>
    <s v="亚洲一号园区"/>
    <x v="1"/>
    <s v="WW0019055"/>
    <s v="0076893"/>
    <s v="武汉威伟机械"/>
    <s v="ZR870"/>
    <s v="马广楠"/>
    <s v="9.6米"/>
    <n v="5"/>
    <n v="0"/>
    <n v="5"/>
    <s v="分拣摆渡"/>
  </r>
  <r>
    <d v="2018-04-02T00:00:00"/>
    <s v="刘文"/>
    <n v="1210"/>
    <n v="1343"/>
    <x v="1"/>
    <x v="1"/>
    <s v="丰树园区"/>
    <x v="0"/>
    <s v="WW0018878"/>
    <s v="0085597"/>
    <s v="武汉威伟机械"/>
    <s v="鄂FJU350"/>
    <s v="鄂FJU350"/>
    <s v="李耀"/>
    <s v="9.6米"/>
    <n v="14"/>
    <n v="0"/>
    <n v="14"/>
  </r>
  <r>
    <d v="2018-04-02T00:00:00"/>
    <s v="刘文"/>
    <n v="1618"/>
    <n v="1755"/>
    <x v="1"/>
    <x v="1"/>
    <s v="丰树园区"/>
    <x v="0"/>
    <s v="WW0016987"/>
    <s v="0028544"/>
    <s v="武汉威伟机械"/>
    <s v="鄂AZR876"/>
    <s v="鄂AZR876"/>
    <s v="欧文科"/>
    <s v="9.6米"/>
    <n v="14"/>
    <n v="0"/>
    <n v="14"/>
  </r>
  <r>
    <d v="2018-04-02T00:00:00"/>
    <s v="王燕"/>
    <n v="1900"/>
    <n v="2115"/>
    <x v="1"/>
    <x v="1"/>
    <s v="丰树园区"/>
    <x v="0"/>
    <s v="WW0019870"/>
    <s v="0028594"/>
    <s v="武汉威伟机械"/>
    <s v="鄂ABY256"/>
    <s v="鄂ABY256"/>
    <s v="洪家国"/>
    <s v="9.6米"/>
    <n v="14"/>
    <n v="0"/>
    <n v="14"/>
  </r>
  <r>
    <d v="2018-04-02T00:00:00"/>
    <s v="陈安涛"/>
    <n v="1929"/>
    <n v="2123"/>
    <x v="0"/>
    <x v="6"/>
    <s v="丰树园区"/>
    <x v="0"/>
    <s v="WW0016276"/>
    <s v="0085660"/>
    <s v="武汉威伟机械"/>
    <s v="鄂AZV377"/>
    <s v="鄂AZV377"/>
    <s v="代永华"/>
    <s v="9.6米"/>
    <n v="14"/>
    <n v="0"/>
    <n v="14"/>
  </r>
  <r>
    <d v="2018-04-02T00:00:00"/>
    <s v="王成"/>
    <n v="1140"/>
    <n v="1331"/>
    <x v="0"/>
    <x v="0"/>
    <s v="丰树园区"/>
    <x v="0"/>
    <s v="WW0019981"/>
    <s v="0029881"/>
    <s v="武汉威伟机械"/>
    <s v="鄂ALU291"/>
    <s v="鄂ALU291"/>
    <s v="宋军"/>
    <s v="9.6米"/>
    <n v="14"/>
    <n v="0"/>
    <n v="14"/>
  </r>
  <r>
    <d v="2018-04-02T00:00:00"/>
    <s v="殷丽芳"/>
    <n v="900"/>
    <n v="910"/>
    <x v="4"/>
    <x v="5"/>
    <s v="亚洲一号园区"/>
    <x v="2"/>
    <s v="WW0018640"/>
    <m/>
    <s v="武汉威伟机械"/>
    <s v="鄂AZV373"/>
    <s v="鄂AZV373"/>
    <s v="宋辉"/>
    <s v="9.6米"/>
    <n v="14"/>
    <n v="0"/>
    <n v="14"/>
  </r>
  <r>
    <d v="2018-04-02T00:00:00"/>
    <s v="殷丽芳"/>
    <n v="830"/>
    <n v="840"/>
    <x v="3"/>
    <x v="5"/>
    <s v="亚洲一号园区"/>
    <x v="2"/>
    <s v="WW0018641"/>
    <m/>
    <s v="武汉威伟机械"/>
    <s v="鄂AZV373"/>
    <s v="鄂AZV373"/>
    <s v="宋辉"/>
    <s v="9.6米"/>
    <n v="14"/>
    <n v="0"/>
    <n v="14"/>
  </r>
  <r>
    <d v="2018-04-02T00:00:00"/>
    <s v="殷丽芳"/>
    <n v="748"/>
    <n v="758"/>
    <x v="3"/>
    <x v="5"/>
    <s v="亚洲一号园区"/>
    <x v="2"/>
    <s v="WW0019631"/>
    <m/>
    <s v="武汉威伟机械"/>
    <s v="鄂AZV373"/>
    <s v="鄂AZV373"/>
    <s v="宋辉"/>
    <s v="9.6米"/>
    <n v="14"/>
    <n v="0"/>
    <n v="14"/>
  </r>
  <r>
    <d v="2018-04-02T00:00:00"/>
    <s v="殷丽芳"/>
    <n v="710"/>
    <n v="720"/>
    <x v="3"/>
    <x v="5"/>
    <s v="亚洲一号园区"/>
    <x v="2"/>
    <s v="WW0019630"/>
    <m/>
    <s v="武汉威伟机械"/>
    <s v="鄂AZV373"/>
    <s v="鄂AZV373"/>
    <s v="宋辉"/>
    <s v="9.6米"/>
    <n v="14"/>
    <n v="0"/>
    <n v="14"/>
  </r>
  <r>
    <d v="2018-04-02T00:00:00"/>
    <s v="殷丽芳"/>
    <n v="625"/>
    <n v="635"/>
    <x v="3"/>
    <x v="5"/>
    <s v="亚洲一号园区"/>
    <x v="2"/>
    <s v="WW0019629"/>
    <m/>
    <s v="武汉威伟机械"/>
    <s v="鄂AZV373"/>
    <s v="鄂AZV373"/>
    <s v="宋辉"/>
    <s v="9.6米"/>
    <n v="14"/>
    <n v="0"/>
    <n v="14"/>
  </r>
  <r>
    <d v="2018-04-02T00:00:00"/>
    <s v="殷丽芳"/>
    <n v="545"/>
    <n v="555"/>
    <x v="3"/>
    <x v="5"/>
    <s v="亚洲一号园区"/>
    <x v="2"/>
    <s v="WW0019628"/>
    <m/>
    <s v="武汉威伟机械"/>
    <s v="鄂AZV373"/>
    <s v="鄂AZV373"/>
    <s v="宋辉"/>
    <s v="9.6米"/>
    <n v="14"/>
    <n v="0"/>
    <n v="14"/>
  </r>
  <r>
    <d v="2018-04-02T00:00:00"/>
    <s v="殷丽芳"/>
    <n v="457"/>
    <n v="507"/>
    <x v="3"/>
    <x v="5"/>
    <s v="亚洲一号园区"/>
    <x v="2"/>
    <s v="WW0019561"/>
    <m/>
    <s v="武汉威伟机械"/>
    <s v="鄂AZV373"/>
    <s v="鄂AZV373"/>
    <s v="宋辉"/>
    <s v="9.6米"/>
    <n v="14"/>
    <n v="0"/>
    <n v="14"/>
  </r>
  <r>
    <d v="2018-04-02T00:00:00"/>
    <s v="殷丽芳"/>
    <n v="415"/>
    <n v="425"/>
    <x v="3"/>
    <x v="5"/>
    <s v="亚洲一号园区"/>
    <x v="2"/>
    <s v="WW0018998"/>
    <m/>
    <s v="武汉威伟机械"/>
    <s v="鄂AZV373"/>
    <s v="鄂AZV373"/>
    <s v="宋辉"/>
    <s v="9.6米"/>
    <n v="14"/>
    <n v="0"/>
    <n v="14"/>
  </r>
  <r>
    <d v="2018-04-02T00:00:00"/>
    <s v="殷丽芳"/>
    <n v="336"/>
    <n v="346"/>
    <x v="3"/>
    <x v="5"/>
    <s v="亚洲一号园区"/>
    <x v="2"/>
    <s v="WW0019002"/>
    <m/>
    <s v="武汉威伟机械"/>
    <s v="鄂AZV373"/>
    <s v="鄂AZV373"/>
    <s v="宋辉"/>
    <s v="9.6米"/>
    <n v="14"/>
    <n v="0"/>
    <n v="14"/>
  </r>
  <r>
    <d v="2018-04-02T00:00:00"/>
    <s v="殷丽芳"/>
    <n v="250"/>
    <n v="300"/>
    <x v="3"/>
    <x v="5"/>
    <s v="亚洲一号园区"/>
    <x v="2"/>
    <s v="WW0019001"/>
    <m/>
    <s v="武汉威伟机械"/>
    <s v="鄂AZV373"/>
    <s v="鄂AZV373"/>
    <s v="宋辉"/>
    <s v="9.6米"/>
    <n v="14"/>
    <n v="0"/>
    <n v="14"/>
  </r>
  <r>
    <d v="2018-04-02T00:00:00"/>
    <s v="殷丽芳"/>
    <n v="202"/>
    <n v="212"/>
    <x v="3"/>
    <x v="5"/>
    <s v="亚洲一号园区"/>
    <x v="2"/>
    <s v="WW0019000"/>
    <m/>
    <s v="武汉威伟机械"/>
    <s v="鄂AZV373"/>
    <s v="鄂AZV373"/>
    <s v="宋辉"/>
    <s v="9.6米"/>
    <n v="13"/>
    <n v="0"/>
    <n v="13"/>
  </r>
  <r>
    <d v="2018-04-02T00:00:00"/>
    <s v="殷丽芳"/>
    <n v="108"/>
    <n v="124"/>
    <x v="3"/>
    <x v="5"/>
    <s v="亚洲一号园区"/>
    <x v="2"/>
    <s v="WW0018999"/>
    <m/>
    <s v="武汉威伟机械"/>
    <s v="鄂AZV373"/>
    <s v="鄂AZV373"/>
    <s v="宋辉"/>
    <s v="9.6米"/>
    <n v="14"/>
    <n v="0"/>
    <n v="14"/>
  </r>
  <r>
    <d v="2018-04-02T00:00:00"/>
    <s v="殷丽芳"/>
    <n v="810"/>
    <n v="820"/>
    <x v="4"/>
    <x v="5"/>
    <s v="亚洲一号园区"/>
    <x v="2"/>
    <s v="WW0018994"/>
    <m/>
    <s v="武汉威伟机械"/>
    <s v="鄂ABY277"/>
    <s v="鄂ABY277"/>
    <s v="邓军"/>
    <s v="9.6米"/>
    <n v="14"/>
    <n v="0"/>
    <n v="14"/>
  </r>
  <r>
    <d v="2018-04-02T00:00:00"/>
    <s v="殷丽芳"/>
    <n v="732"/>
    <n v="742"/>
    <x v="4"/>
    <x v="5"/>
    <s v="亚洲一号园区"/>
    <x v="2"/>
    <s v="WW0018995"/>
    <m/>
    <s v="武汉威伟机械"/>
    <s v="鄂ABY277"/>
    <s v="鄂ABY277"/>
    <s v="邓军"/>
    <s v="9.6米"/>
    <n v="14"/>
    <n v="0"/>
    <n v="14"/>
  </r>
  <r>
    <d v="2018-04-02T00:00:00"/>
    <s v="殷丽芳"/>
    <n v="607"/>
    <n v="617"/>
    <x v="4"/>
    <x v="5"/>
    <s v="亚洲一号园区"/>
    <x v="2"/>
    <s v="WW0018992"/>
    <m/>
    <s v="武汉威伟机械"/>
    <s v="鄂ABY277"/>
    <s v="鄂ABY277"/>
    <s v="邓军"/>
    <s v="9.6米"/>
    <n v="14"/>
    <n v="0"/>
    <n v="14"/>
  </r>
  <r>
    <d v="2018-04-02T00:00:00"/>
    <s v="殷丽芳"/>
    <n v="525"/>
    <n v="535"/>
    <x v="4"/>
    <x v="5"/>
    <s v="亚洲一号园区"/>
    <x v="2"/>
    <s v="WW0018989"/>
    <m/>
    <s v="武汉威伟机械"/>
    <s v="鄂ABY277"/>
    <s v="鄂ABY277"/>
    <s v="邓军"/>
    <s v="9.6米"/>
    <n v="14"/>
    <n v="0"/>
    <n v="14"/>
  </r>
  <r>
    <d v="2018-04-02T00:00:00"/>
    <s v="殷丽芳"/>
    <n v="455"/>
    <n v="505"/>
    <x v="4"/>
    <x v="5"/>
    <s v="亚洲一号园区"/>
    <x v="2"/>
    <s v="WW0019722"/>
    <m/>
    <s v="武汉威伟机械"/>
    <s v="鄂ABY277"/>
    <s v="鄂ABY277"/>
    <s v="邓军"/>
    <s v="9.6米"/>
    <n v="14"/>
    <n v="0"/>
    <n v="14"/>
  </r>
  <r>
    <d v="2018-04-02T00:00:00"/>
    <s v="殷丽芳"/>
    <n v="355"/>
    <n v="405"/>
    <x v="4"/>
    <x v="5"/>
    <s v="亚洲一号园区"/>
    <x v="2"/>
    <s v="WW0018639"/>
    <m/>
    <s v="武汉威伟机械"/>
    <s v="鄂ABY277"/>
    <s v="鄂ABY277"/>
    <s v="邓军"/>
    <s v="9.6米"/>
    <n v="14"/>
    <n v="0"/>
    <n v="14"/>
  </r>
  <r>
    <d v="2018-04-02T00:00:00"/>
    <s v="殷丽芳"/>
    <n v="310"/>
    <n v="320"/>
    <x v="4"/>
    <x v="5"/>
    <s v="亚洲一号园区"/>
    <x v="2"/>
    <s v="WW0018971"/>
    <m/>
    <s v="武汉威伟机械"/>
    <s v="鄂ABY277"/>
    <s v="鄂ABY277"/>
    <s v="邓军"/>
    <s v="9.6米"/>
    <n v="14"/>
    <n v="0"/>
    <n v="14"/>
  </r>
  <r>
    <d v="2018-04-02T00:00:00"/>
    <s v="殷丽芳"/>
    <n v="225"/>
    <n v="235"/>
    <x v="4"/>
    <x v="5"/>
    <s v="亚洲一号园区"/>
    <x v="2"/>
    <s v="WW0018970"/>
    <m/>
    <s v="武汉威伟机械"/>
    <s v="鄂ABY277"/>
    <s v="鄂ABY277"/>
    <s v="邓军"/>
    <s v="9.6米"/>
    <n v="14"/>
    <n v="0"/>
    <n v="14"/>
  </r>
  <r>
    <d v="2018-04-02T00:00:00"/>
    <s v="殷丽芳"/>
    <n v="133"/>
    <n v="141"/>
    <x v="4"/>
    <x v="5"/>
    <s v="亚洲一号园区"/>
    <x v="2"/>
    <s v="WW0018969"/>
    <m/>
    <s v="武汉威伟机械"/>
    <s v="鄂ABY277"/>
    <s v="鄂ABY277"/>
    <s v="邓军"/>
    <s v="9.6米"/>
    <n v="11"/>
    <n v="0"/>
    <n v="11"/>
  </r>
  <r>
    <d v="2018-04-02T00:00:00"/>
    <s v="殷丽芳"/>
    <n v="30"/>
    <n v="40"/>
    <x v="4"/>
    <x v="5"/>
    <s v="亚洲一号园区"/>
    <x v="2"/>
    <s v="WW0018968"/>
    <m/>
    <s v="武汉威伟机械"/>
    <s v="鄂ABY277"/>
    <s v="鄂ABY277"/>
    <s v="邓军"/>
    <s v="9.6米"/>
    <n v="11"/>
    <n v="0"/>
    <n v="11"/>
  </r>
  <r>
    <d v="2018-04-02T00:00:00"/>
    <s v="殷丽芳"/>
    <n v="850"/>
    <n v="900"/>
    <x v="4"/>
    <x v="5"/>
    <s v="亚洲一号园区"/>
    <x v="2"/>
    <s v="WW0018967"/>
    <m/>
    <s v="武汉威伟机械"/>
    <s v="鄂ABY277"/>
    <s v="鄂ABY277"/>
    <s v="邓军"/>
    <s v="9.6米"/>
    <n v="14"/>
    <n v="0"/>
    <n v="14"/>
  </r>
  <r>
    <d v="2018-04-02T00:00:00"/>
    <s v="殷丽芳"/>
    <n v="655"/>
    <n v="705"/>
    <x v="4"/>
    <x v="5"/>
    <s v="亚洲一号园区"/>
    <x v="2"/>
    <s v="WW0018966"/>
    <m/>
    <s v="武汉威伟机械"/>
    <s v="鄂ABY277"/>
    <s v="鄂ABY277"/>
    <s v="邓军"/>
    <s v="9.6米"/>
    <n v="14"/>
    <n v="0"/>
    <n v="14"/>
  </r>
  <r>
    <d v="2018-04-02T00:00:00"/>
    <s v="叶显军"/>
    <n v="2045"/>
    <n v="2115"/>
    <x v="3"/>
    <x v="4"/>
    <s v="丰树园区"/>
    <x v="0"/>
    <s v="WW0018965"/>
    <s v="0024277"/>
    <s v="武汉威伟机械"/>
    <s v="鄂AAW309"/>
    <s v="鄂AAW309"/>
    <s v="姚东明"/>
    <s v="9.6米"/>
    <n v="14"/>
    <n v="0"/>
    <n v="14"/>
  </r>
  <r>
    <d v="2018-04-02T00:00:00"/>
    <s v="叶显军"/>
    <n v="2206"/>
    <n v="2225"/>
    <x v="3"/>
    <x v="4"/>
    <s v="丰树园区"/>
    <x v="0"/>
    <s v="WW0018964"/>
    <s v="0085674"/>
    <s v="武汉威伟机械"/>
    <s v="鄂AAW309"/>
    <s v="鄂AAW309"/>
    <s v="姚东明"/>
    <s v="9.6米"/>
    <n v="8"/>
    <n v="0"/>
    <n v="8"/>
  </r>
  <r>
    <d v="2018-04-02T00:00:00"/>
    <s v="邱振"/>
    <n v="2116"/>
    <n v="2136"/>
    <x v="3"/>
    <x v="4"/>
    <s v="丰树园区"/>
    <x v="0"/>
    <s v="WW0018399"/>
    <s v="0085707"/>
    <s v="武汉威伟机械"/>
    <s v="鄂AZR992"/>
    <s v="鄂AZR992"/>
    <s v="潘涛"/>
    <s v="9.6米"/>
    <n v="12"/>
    <n v="0"/>
    <n v="12"/>
  </r>
  <r>
    <d v="2018-04-02T00:00:00"/>
    <s v="叶显军"/>
    <n v="2018"/>
    <n v="2034"/>
    <x v="3"/>
    <x v="4"/>
    <s v="丰树园区"/>
    <x v="0"/>
    <s v="WW0019072"/>
    <s v="0085698"/>
    <s v="武汉威伟机械"/>
    <s v="鄂AZR992"/>
    <s v="鄂AZR992"/>
    <s v="潘涛"/>
    <s v="9.6米"/>
    <n v="14"/>
    <n v="0"/>
    <n v="14"/>
  </r>
  <r>
    <d v="2018-04-02T00:00:00"/>
    <s v="叶方俊"/>
    <n v="1755"/>
    <n v="1840"/>
    <x v="3"/>
    <x v="4"/>
    <s v="丰树园区"/>
    <x v="0"/>
    <s v="WW0019071"/>
    <s v="0076984"/>
    <s v="武汉威伟机械"/>
    <s v="鄂AZR992"/>
    <s v="鄂AZR992"/>
    <s v="潘涛"/>
    <s v="9.6米"/>
    <n v="14"/>
    <n v="0"/>
    <n v="14"/>
  </r>
  <r>
    <d v="2018-04-02T00:00:00"/>
    <s v="周宏兵"/>
    <n v="1215"/>
    <n v="1237"/>
    <x v="3"/>
    <x v="4"/>
    <s v="丰树园区"/>
    <x v="0"/>
    <s v="WW0019070"/>
    <s v="0076983"/>
    <s v="武汉威伟机械"/>
    <s v="鄂AZR992"/>
    <s v="鄂AZR992"/>
    <s v="潘涛"/>
    <s v="9.6米"/>
    <n v="12"/>
    <n v="0"/>
    <n v="12"/>
  </r>
  <r>
    <d v="2018-04-02T00:00:00"/>
    <s v="肖鹏"/>
    <n v="2055"/>
    <n v="2127"/>
    <x v="3"/>
    <x v="3"/>
    <s v="丰树园区"/>
    <x v="0"/>
    <s v="WW0019068"/>
    <s v="0020614"/>
    <s v="武汉威伟机械"/>
    <s v="鄂ANH299"/>
    <s v="鄂ANH299"/>
    <s v="杨勇"/>
    <s v="9.6米"/>
    <n v="12"/>
    <n v="0"/>
    <n v="12"/>
  </r>
  <r>
    <d v="2018-04-02T00:00:00"/>
    <s v="邱芳祥"/>
    <n v="1650"/>
    <n v="1700"/>
    <x v="2"/>
    <x v="2"/>
    <s v="亚洲一号园区"/>
    <x v="1"/>
    <s v="WW0019067"/>
    <s v="0076994"/>
    <s v="武汉威伟机械"/>
    <s v="鄂AF1588"/>
    <s v="鄂AF1588"/>
    <s v="陈和敏"/>
    <s v="9.6米"/>
    <n v="14"/>
    <n v="0"/>
    <n v="14"/>
  </r>
  <r>
    <d v="2018-04-02T00:00:00"/>
    <s v="涂爱斌"/>
    <n v="2150"/>
    <n v="2200"/>
    <x v="2"/>
    <x v="2"/>
    <s v="亚洲一号园区"/>
    <x v="1"/>
    <s v="WW0019066"/>
    <s v="0076991"/>
    <s v="武汉威伟机械"/>
    <s v="鄂AF1588"/>
    <s v="鄂AF1588"/>
    <s v="陈和敏"/>
    <s v="9.6米"/>
    <n v="14"/>
    <n v="0"/>
    <n v="14"/>
  </r>
  <r>
    <d v="2018-04-02T00:00:00"/>
    <s v="涂爱斌"/>
    <n v="1955"/>
    <n v="2005"/>
    <x v="2"/>
    <x v="2"/>
    <s v="亚洲一号园区"/>
    <x v="1"/>
    <s v="WW0019064"/>
    <s v="0076989"/>
    <s v="武汉威伟机械"/>
    <s v="鄂AF1588"/>
    <s v="鄂AF1588"/>
    <s v="陈和敏"/>
    <s v="9.6米"/>
    <n v="14"/>
    <n v="0"/>
    <n v="14"/>
  </r>
  <r>
    <d v="2018-04-02T00:00:00"/>
    <s v="杜传英"/>
    <n v="1850"/>
    <n v="1900"/>
    <x v="2"/>
    <x v="2"/>
    <s v="亚洲一号园区"/>
    <x v="1"/>
    <s v="WW0015946"/>
    <s v="0076992"/>
    <s v="武汉威伟机械"/>
    <s v="鄂AF1588"/>
    <s v="鄂AF1588"/>
    <s v="陈和敏"/>
    <s v="9.6米"/>
    <n v="14"/>
    <n v="0"/>
    <n v="14"/>
  </r>
  <r>
    <d v="2018-04-02T00:00:00"/>
    <s v="涂爱斌"/>
    <n v="1750"/>
    <n v="1800"/>
    <x v="2"/>
    <x v="2"/>
    <s v="亚洲一号园区"/>
    <x v="1"/>
    <s v="WW0016178"/>
    <s v="0076993"/>
    <s v="武汉威伟机械"/>
    <s v="鄂AF1588"/>
    <s v="鄂AF1588"/>
    <s v="陈和敏"/>
    <s v="9.6米"/>
    <n v="14"/>
    <n v="0"/>
    <n v="14"/>
  </r>
  <r>
    <d v="2018-04-02T00:00:00"/>
    <s v="邱芳祥"/>
    <n v="1100"/>
    <n v="1120"/>
    <x v="2"/>
    <x v="2"/>
    <s v="亚洲一号园区"/>
    <x v="1"/>
    <s v="WW0015568"/>
    <s v="0076987"/>
    <s v="武汉威伟机械"/>
    <s v="鄂AF1588"/>
    <s v="鄂AF1588"/>
    <s v="陈和敏"/>
    <s v="9.6米"/>
    <n v="14"/>
    <n v="0"/>
    <n v="14"/>
  </r>
  <r>
    <d v="2018-04-02T00:00:00"/>
    <s v="邱芳祥"/>
    <n v="1146"/>
    <n v="1156"/>
    <x v="2"/>
    <x v="2"/>
    <s v="亚洲一号园区"/>
    <x v="1"/>
    <s v="WW0016280"/>
    <s v="0076986"/>
    <s v="武汉威伟机械"/>
    <s v="鄂AF1588"/>
    <s v="鄂AF1588"/>
    <s v="陈和敏"/>
    <s v="9.6米"/>
    <n v="14"/>
    <n v="0"/>
    <n v="14"/>
  </r>
  <r>
    <d v="2018-04-02T00:00:00"/>
    <s v="邱芳祥"/>
    <n v="929"/>
    <n v="939"/>
    <x v="2"/>
    <x v="2"/>
    <s v="亚洲一号园区"/>
    <x v="1"/>
    <s v="WW0019983"/>
    <s v="0076988"/>
    <s v="武汉威伟机械"/>
    <s v="鄂AF1588"/>
    <s v="鄂AF1588"/>
    <s v="陈和敏"/>
    <s v="9.6米"/>
    <n v="14"/>
    <n v="0"/>
    <n v="14"/>
  </r>
  <r>
    <d v="2018-04-02T00:00:00"/>
    <s v="涂爱斌"/>
    <n v="25"/>
    <n v="35"/>
    <x v="2"/>
    <x v="2"/>
    <s v="亚洲一号园区"/>
    <x v="1"/>
    <s v="WW0019563"/>
    <s v="0076997"/>
    <s v="武汉威伟机械"/>
    <s v="鄂AF1588"/>
    <s v="鄂AF1588"/>
    <s v="陈和敏"/>
    <s v="9.6米"/>
    <n v="14"/>
    <n v="0"/>
    <n v="14"/>
  </r>
  <r>
    <d v="2018-04-02T00:00:00"/>
    <s v="邱芳祥"/>
    <n v="1803"/>
    <n v="1813"/>
    <x v="2"/>
    <x v="2"/>
    <s v="亚洲一号园区"/>
    <x v="1"/>
    <s v="WW0019875"/>
    <s v="0024217"/>
    <s v="武汉威伟机械"/>
    <s v="鄂AHB101"/>
    <s v="鄂AHB101"/>
    <s v="吕文杰"/>
    <s v="9.6米"/>
    <n v="14"/>
    <n v="0"/>
    <n v="14"/>
  </r>
  <r>
    <d v="2018-04-02T00:00:00"/>
    <s v="邱芳祥"/>
    <n v="1720"/>
    <n v="1730"/>
    <x v="2"/>
    <x v="2"/>
    <s v="亚洲一号园区"/>
    <x v="1"/>
    <s v="WW0011652"/>
    <s v="0028683"/>
    <s v="武汉威伟机械"/>
    <s v="鄂AAW309"/>
    <s v="鄂AAW309"/>
    <s v="姚东明"/>
    <s v="9.6米"/>
    <n v="14"/>
    <n v="0"/>
    <n v="14"/>
  </r>
  <r>
    <d v="2018-04-02T00:00:00"/>
    <s v="杜传英"/>
    <n v="2332"/>
    <n v="2342"/>
    <x v="2"/>
    <x v="2"/>
    <s v="亚洲一号园区"/>
    <x v="1"/>
    <s v="WW0011655"/>
    <s v="0085732"/>
    <s v="武汉威伟机械"/>
    <e v="#N/A"/>
    <s v="鄂AMT870"/>
    <s v="欧文艺"/>
    <e v="#N/A"/>
    <n v="13"/>
    <n v="0"/>
    <n v="13"/>
  </r>
  <r>
    <d v="2018-04-02T00:00:00"/>
    <s v="涂爱斌"/>
    <n v="2045"/>
    <n v="2050"/>
    <x v="2"/>
    <x v="2"/>
    <s v="亚洲一号园区"/>
    <x v="1"/>
    <s v="WW0016281"/>
    <s v="0085731"/>
    <s v="武汉威伟机械"/>
    <e v="#N/A"/>
    <s v="鄂AMT870"/>
    <s v="欧文艺"/>
    <e v="#N/A"/>
    <n v="14"/>
    <n v="0"/>
    <n v="14"/>
  </r>
  <r>
    <d v="2018-04-02T00:00:00"/>
    <s v="邱芳祥"/>
    <n v="1909"/>
    <n v="1919"/>
    <x v="2"/>
    <x v="2"/>
    <s v="亚洲一号园区"/>
    <x v="1"/>
    <s v="WW0019565"/>
    <s v="0085730"/>
    <s v="武汉威伟机械"/>
    <e v="#N/A"/>
    <s v="鄂AMT870"/>
    <s v="欧文艺"/>
    <e v="#N/A"/>
    <n v="13"/>
    <n v="0"/>
    <n v="13"/>
  </r>
  <r>
    <d v="2018-04-02T00:00:00"/>
    <s v="杜传英"/>
    <n v="1828"/>
    <n v="1838"/>
    <x v="2"/>
    <x v="2"/>
    <s v="亚洲一号园区"/>
    <x v="1"/>
    <s v="WW0019566"/>
    <s v="0024218"/>
    <s v="武汉威伟机械"/>
    <e v="#N/A"/>
    <s v="鄂AMT870"/>
    <s v="欧文艺"/>
    <e v="#N/A"/>
    <n v="14"/>
    <n v="0"/>
    <n v="14"/>
  </r>
  <r>
    <d v="2018-04-02T00:00:00"/>
    <s v="杜传英"/>
    <n v="1703"/>
    <n v="1713"/>
    <x v="2"/>
    <x v="2"/>
    <s v="亚洲一号园区"/>
    <x v="1"/>
    <s v="WW0019130"/>
    <s v="0045819"/>
    <s v="武汉威伟机械"/>
    <e v="#N/A"/>
    <s v="鄂AMT870"/>
    <s v="欧文艺"/>
    <e v="#N/A"/>
    <n v="13"/>
    <n v="0"/>
    <n v="13"/>
  </r>
  <r>
    <d v="2018-04-02T00:00:00"/>
    <s v="邱芳祥"/>
    <n v="1507"/>
    <n v="1517"/>
    <x v="2"/>
    <x v="2"/>
    <s v="亚洲一号园区"/>
    <x v="1"/>
    <s v="WW0019127"/>
    <s v="0076985"/>
    <s v="武汉威伟机械"/>
    <e v="#N/A"/>
    <s v="鄂AMT870"/>
    <s v="欧文艺"/>
    <e v="#N/A"/>
    <n v="14"/>
    <n v="0"/>
    <n v="14"/>
  </r>
  <r>
    <d v="2018-04-02T00:00:00"/>
    <s v="邱芳祥"/>
    <n v="1136"/>
    <n v="1146"/>
    <x v="2"/>
    <x v="2"/>
    <s v="亚洲一号园区"/>
    <x v="1"/>
    <s v="WW0019126"/>
    <s v="0045820"/>
    <s v="武汉威伟机械"/>
    <e v="#N/A"/>
    <s v="鄂AMT870"/>
    <s v="欧文艺"/>
    <e v="#N/A"/>
    <n v="14"/>
    <n v="0"/>
    <n v="14"/>
  </r>
  <r>
    <d v="2018-04-02T00:00:00"/>
    <s v="邱芳祥"/>
    <n v="1035"/>
    <n v="1045"/>
    <x v="2"/>
    <x v="2"/>
    <s v="亚洲一号园区"/>
    <x v="1"/>
    <s v="WW0018400"/>
    <s v="0045821"/>
    <s v="武汉威伟机械"/>
    <e v="#N/A"/>
    <s v="鄂AMT870"/>
    <s v="欧文艺"/>
    <e v="#N/A"/>
    <n v="14"/>
    <n v="0"/>
    <n v="14"/>
  </r>
  <r>
    <d v="2018-04-02T00:00:00"/>
    <s v="陈鹏"/>
    <n v="2330"/>
    <n v="2340"/>
    <x v="4"/>
    <x v="5"/>
    <s v="亚洲一号园区"/>
    <x v="1"/>
    <s v="WW0019074"/>
    <s v="0076909"/>
    <s v="武汉威伟机械"/>
    <s v="鄂AFX299"/>
    <s v="鄂AFX299"/>
    <s v="马广楠"/>
    <s v="9.6米"/>
    <n v="2"/>
    <n v="0"/>
    <n v="2"/>
  </r>
  <r>
    <d v="2018-04-02T00:00:00"/>
    <s v="陈鹏"/>
    <n v="2135"/>
    <n v="2145"/>
    <x v="4"/>
    <x v="5"/>
    <s v="亚洲一号园区"/>
    <x v="1"/>
    <s v="WW0019073"/>
    <s v="0076908"/>
    <s v="武汉威伟机械"/>
    <s v="鄂AFX299"/>
    <s v="鄂AFX299"/>
    <s v="马广楠"/>
    <s v="9.6米"/>
    <n v="1"/>
    <n v="0"/>
    <n v="1"/>
  </r>
  <r>
    <d v="2018-04-02T00:00:00"/>
    <s v="陈鹏"/>
    <n v="2030"/>
    <n v="2040"/>
    <x v="4"/>
    <x v="5"/>
    <s v="亚洲一号园区"/>
    <x v="1"/>
    <s v="WW0019131"/>
    <s v="0076907"/>
    <s v="武汉威伟机械"/>
    <s v="鄂AFX299"/>
    <s v="鄂AFX299"/>
    <s v="马广楠"/>
    <s v="9.6米"/>
    <n v="2"/>
    <n v="0"/>
    <n v="2"/>
  </r>
  <r>
    <d v="2018-04-02T00:00:00"/>
    <s v="陈鹏"/>
    <n v="1645"/>
    <n v="1655"/>
    <x v="4"/>
    <x v="5"/>
    <s v="亚洲一号园区"/>
    <x v="1"/>
    <s v="WW0019132"/>
    <s v="0076906"/>
    <s v="武汉威伟机械"/>
    <s v="鄂AFX299"/>
    <s v="鄂AFX299"/>
    <s v="马广楠"/>
    <s v="9.6米"/>
    <n v="3"/>
    <n v="0"/>
    <n v="3"/>
  </r>
  <r>
    <d v="2018-04-02T00:00:00"/>
    <s v="陈鹏"/>
    <n v="1535"/>
    <n v="1545"/>
    <x v="4"/>
    <x v="5"/>
    <s v="亚洲一号园区"/>
    <x v="1"/>
    <s v="WW0018972"/>
    <s v="0076904"/>
    <s v="武汉威伟机械"/>
    <s v="鄂AFX299"/>
    <s v="鄂AFX299"/>
    <s v="马广楠"/>
    <s v="9.6米"/>
    <n v="2"/>
    <n v="0"/>
    <n v="2"/>
  </r>
  <r>
    <d v="2018-04-02T00:00:00"/>
    <s v="陈鹏"/>
    <n v="1430"/>
    <n v="1440"/>
    <x v="4"/>
    <x v="5"/>
    <s v="亚洲一号园区"/>
    <x v="1"/>
    <s v="WW0017803"/>
    <s v="0076903"/>
    <s v="武汉威伟机械"/>
    <s v="鄂AFX299"/>
    <s v="鄂AFX299"/>
    <s v="马广楠"/>
    <s v="9.6米"/>
    <n v="2"/>
    <n v="1"/>
    <n v="3"/>
  </r>
  <r>
    <d v="2018-04-02T00:00:00"/>
    <s v="陈鹏"/>
    <n v="1140"/>
    <n v="1150"/>
    <x v="4"/>
    <x v="5"/>
    <s v="亚洲一号园区"/>
    <x v="1"/>
    <s v="WW0017802"/>
    <s v="0076902"/>
    <s v="武汉威伟机械"/>
    <s v="鄂AFX299"/>
    <s v="鄂AFX299"/>
    <s v="马广楠"/>
    <s v="9.6米"/>
    <n v="2"/>
    <n v="0"/>
    <n v="2"/>
  </r>
  <r>
    <d v="2018-04-02T00:00:00"/>
    <s v="陈鹏"/>
    <n v="1035"/>
    <n v="1045"/>
    <x v="4"/>
    <x v="5"/>
    <s v="亚洲一号园区"/>
    <x v="1"/>
    <s v="WW0017801"/>
    <s v="0076901"/>
    <s v="武汉威伟机械"/>
    <s v="鄂AFX299"/>
    <s v="鄂AFX299"/>
    <s v="马广楠"/>
    <s v="9.6米"/>
    <n v="5"/>
    <n v="0"/>
    <n v="5"/>
  </r>
  <r>
    <d v="2018-04-03T00:00:00"/>
    <s v="王成"/>
    <n v="1459"/>
    <n v="1645"/>
    <x v="0"/>
    <x v="6"/>
    <s v="丰树园区"/>
    <x v="0"/>
    <s v="WW0018975"/>
    <s v="0028607"/>
    <s v="武汉威伟机械"/>
    <s v="鄂AFE237"/>
    <s v="鄂AFE237"/>
    <s v="童红兵"/>
    <s v="9.6米"/>
    <n v="12"/>
    <n v="0"/>
    <n v="12"/>
  </r>
  <r>
    <d v="2018-04-03T00:00:00"/>
    <s v="王成"/>
    <n v="1825"/>
    <n v="2011"/>
    <x v="0"/>
    <x v="6"/>
    <s v="丰树园区"/>
    <x v="0"/>
    <s v="WW0018974"/>
    <s v="0024200"/>
    <s v="武汉威伟机械"/>
    <s v="鄂AQQ353"/>
    <s v="鄂AQQ353"/>
    <s v="丁鹏"/>
    <s v="9.6米"/>
    <n v="14"/>
    <n v="0"/>
    <n v="14"/>
  </r>
  <r>
    <d v="2018-04-03T00:00:00"/>
    <s v="陈安涛"/>
    <n v="1929"/>
    <n v="2125"/>
    <x v="0"/>
    <x v="6"/>
    <s v="丰树园区"/>
    <x v="0"/>
    <s v="WW0019567"/>
    <s v="0029884"/>
    <s v="武汉威伟机械"/>
    <s v="鄂ALU151"/>
    <s v="鄂ALU151"/>
    <s v="李明华"/>
    <s v="9.6米"/>
    <n v="14"/>
    <n v="0"/>
    <n v="14"/>
  </r>
  <r>
    <d v="2018-04-03T00:00:00"/>
    <s v="王燕"/>
    <n v="1620"/>
    <n v="1810"/>
    <x v="1"/>
    <x v="1"/>
    <s v="丰树园区"/>
    <x v="0"/>
    <s v="WW0019011"/>
    <s v="0085742"/>
    <s v="武汉威伟机械"/>
    <s v="鄂AZV377"/>
    <s v="鄂AZV377"/>
    <s v="代永华"/>
    <s v="9.6米"/>
    <n v="14"/>
    <n v="0"/>
    <n v="14"/>
  </r>
  <r>
    <d v="2018-04-03T00:00:00"/>
    <s v="陈安涛"/>
    <n v="1920"/>
    <n v="2123"/>
    <x v="1"/>
    <x v="1"/>
    <s v="丰树园区"/>
    <x v="0"/>
    <s v="WW0019010"/>
    <s v="0028640"/>
    <s v="武汉威伟机械"/>
    <s v="鄂ALU291"/>
    <s v="鄂ALU291"/>
    <s v="宋军"/>
    <s v="9.6米"/>
    <n v="14"/>
    <n v="0"/>
    <n v="14"/>
  </r>
  <r>
    <d v="2018-04-03T00:00:00"/>
    <s v="刘文"/>
    <n v="1355"/>
    <n v="1549"/>
    <x v="1"/>
    <x v="1"/>
    <s v="丰树园区"/>
    <x v="0"/>
    <s v="WW0019009"/>
    <s v="0028601"/>
    <s v="武汉威伟机械"/>
    <s v="鄂ANH299"/>
    <s v="鄂ANH299"/>
    <s v="杨勇"/>
    <s v="9.6米"/>
    <n v="14"/>
    <n v="0"/>
    <n v="14"/>
  </r>
  <r>
    <d v="2018-04-03T00:00:00"/>
    <s v="叶方俊"/>
    <n v="1120"/>
    <n v="1150"/>
    <x v="3"/>
    <x v="4"/>
    <s v="丰树园区"/>
    <x v="0"/>
    <s v="WW0019008"/>
    <s v="0028592"/>
    <s v="武汉威伟机械"/>
    <s v="鄂ABY256"/>
    <s v="鄂ABY256"/>
    <s v="洪家国"/>
    <s v="9.6米"/>
    <n v="14"/>
    <n v="0"/>
    <n v="14"/>
  </r>
  <r>
    <d v="2018-04-03T00:00:00"/>
    <s v="周宏兵"/>
    <n v="1805"/>
    <n v="1835"/>
    <x v="3"/>
    <x v="4"/>
    <s v="丰树园区"/>
    <x v="0"/>
    <s v="WW0019006"/>
    <s v="0085646"/>
    <s v="武汉威伟机械"/>
    <s v="鄂ABY277"/>
    <s v="鄂ABY277"/>
    <s v="邓军"/>
    <s v="9.6米"/>
    <n v="14"/>
    <n v="0"/>
    <n v="14"/>
  </r>
  <r>
    <d v="2018-04-03T00:00:00"/>
    <s v="周宏兵"/>
    <n v="1915"/>
    <n v="1924"/>
    <x v="3"/>
    <x v="4"/>
    <s v="丰树园区"/>
    <x v="0"/>
    <s v="WW0019005"/>
    <s v="0085645"/>
    <s v="武汉威伟机械"/>
    <s v="鄂ABY277"/>
    <s v="鄂ABY277"/>
    <s v="邓军"/>
    <s v="9.6米"/>
    <n v="14"/>
    <n v="0"/>
    <n v="14"/>
  </r>
  <r>
    <d v="2018-04-03T00:00:00"/>
    <s v="周宏佳"/>
    <n v="2022"/>
    <n v="2030"/>
    <x v="3"/>
    <x v="4"/>
    <s v="丰树园区"/>
    <x v="0"/>
    <s v="WW0018906"/>
    <s v="0085741"/>
    <s v="武汉威伟机械"/>
    <s v="鄂AZV377"/>
    <s v="鄂AZV377"/>
    <s v="代永华"/>
    <s v="9.6米"/>
    <n v="14"/>
    <n v="0"/>
    <n v="14"/>
  </r>
  <r>
    <d v="2018-04-03T00:00:00"/>
    <s v="邱振"/>
    <n v="2030"/>
    <n v="2130"/>
    <x v="3"/>
    <x v="4"/>
    <s v="丰树园区"/>
    <x v="0"/>
    <s v="WW0016990"/>
    <s v="0020615"/>
    <s v="武汉威伟机械"/>
    <s v="鄂ANH299"/>
    <m/>
    <s v="杨勇"/>
    <s v="9.6米"/>
    <n v="14"/>
    <n v="0"/>
    <n v="14"/>
  </r>
  <r>
    <d v="2018-04-03T00:00:00"/>
    <s v="周宏桂"/>
    <n v="2156"/>
    <n v="2203"/>
    <x v="3"/>
    <x v="4"/>
    <s v="丰树园区"/>
    <x v="0"/>
    <s v="WW0018881"/>
    <s v="0020616"/>
    <s v="武汉威伟机械"/>
    <s v="鄂ANH299"/>
    <m/>
    <s v="杨勇"/>
    <s v="9.6米"/>
    <n v="8"/>
    <n v="0"/>
    <n v="8"/>
  </r>
  <r>
    <d v="2018-04-03T00:00:00"/>
    <s v="陈鹏"/>
    <n v="2025"/>
    <n v="2035"/>
    <x v="4"/>
    <x v="7"/>
    <s v="亚洲一号园区"/>
    <x v="1"/>
    <s v="WW0019984"/>
    <s v="0076916"/>
    <s v="武汉威伟机械"/>
    <s v="鄂AFX299"/>
    <m/>
    <s v="马广楠"/>
    <s v="9.6米"/>
    <n v="2"/>
    <n v="1"/>
    <n v="3"/>
  </r>
  <r>
    <d v="2018-04-03T00:00:00"/>
    <s v="陈鹏"/>
    <n v="1630"/>
    <n v="1640"/>
    <x v="4"/>
    <x v="7"/>
    <s v="亚洲一号园区"/>
    <x v="1"/>
    <s v="WW0019569"/>
    <s v="0076915"/>
    <s v="武汉威伟机械"/>
    <s v="鄂AFX299"/>
    <m/>
    <s v="马广楠"/>
    <s v="9.6米"/>
    <n v="2"/>
    <n v="0"/>
    <n v="2"/>
  </r>
  <r>
    <d v="2018-04-03T00:00:00"/>
    <s v="陈鹏"/>
    <n v="1530"/>
    <n v="1540"/>
    <x v="4"/>
    <x v="7"/>
    <s v="亚洲一号园区"/>
    <x v="1"/>
    <s v="WW0019572"/>
    <s v="0076914"/>
    <s v="武汉威伟机械"/>
    <s v="鄂AFX299"/>
    <m/>
    <s v="马广楠"/>
    <s v="9.6米"/>
    <n v="2"/>
    <n v="0"/>
    <n v="2"/>
  </r>
  <r>
    <d v="2018-04-03T00:00:00"/>
    <s v="陈鹏"/>
    <n v="1430"/>
    <n v="1440"/>
    <x v="4"/>
    <x v="7"/>
    <s v="亚洲一号园区"/>
    <x v="1"/>
    <s v="WW0016290"/>
    <s v="0076913"/>
    <s v="武汉威伟机械"/>
    <s v="鄂AFX299"/>
    <m/>
    <s v="马广楠"/>
    <s v="9.6米"/>
    <n v="2"/>
    <n v="1"/>
    <n v="3"/>
  </r>
  <r>
    <d v="2018-04-03T00:00:00"/>
    <s v="陈鹏"/>
    <n v="1130"/>
    <n v="1140"/>
    <x v="4"/>
    <x v="7"/>
    <s v="亚洲一号园区"/>
    <x v="1"/>
    <s v="WW0016289"/>
    <s v="0076911"/>
    <s v="武汉威伟机械"/>
    <s v="鄂AFX299"/>
    <m/>
    <s v="马广楠"/>
    <s v="9.6米"/>
    <n v="2"/>
    <n v="0"/>
    <n v="2"/>
  </r>
  <r>
    <d v="2018-04-03T00:00:00"/>
    <s v="陈鹏"/>
    <n v="1030"/>
    <n v="1040"/>
    <x v="4"/>
    <x v="7"/>
    <s v="亚洲一号园区"/>
    <x v="1"/>
    <s v="WW0016288"/>
    <s v="0076910"/>
    <s v="武汉威伟机械"/>
    <s v="鄂AFX299"/>
    <m/>
    <s v="马广楠"/>
    <s v="9.6米"/>
    <n v="4"/>
    <n v="0"/>
    <n v="4"/>
  </r>
  <r>
    <d v="2018-04-03T00:00:00"/>
    <s v="陈鹏"/>
    <n v="2135"/>
    <n v="2145"/>
    <x v="4"/>
    <x v="7"/>
    <s v="亚洲一号园区"/>
    <x v="1"/>
    <s v="WW0017811"/>
    <s v="0076917"/>
    <s v="武汉威伟机械"/>
    <s v="鄂AFX299"/>
    <m/>
    <s v="马广楠"/>
    <s v="9.6米"/>
    <n v="1"/>
    <n v="0"/>
    <n v="1"/>
  </r>
  <r>
    <d v="2018-04-03T00:00:00"/>
    <s v="陈鹏"/>
    <n v="2330"/>
    <n v="2340"/>
    <x v="4"/>
    <x v="7"/>
    <s v="亚洲一号园区"/>
    <x v="1"/>
    <s v="WW0019020"/>
    <s v="0076918"/>
    <s v="武汉威伟机械"/>
    <s v="鄂AFX299"/>
    <m/>
    <s v="马广楠"/>
    <s v="9.6米"/>
    <n v="1"/>
    <n v="1"/>
    <n v="2"/>
  </r>
  <r>
    <d v="2018-04-03T00:00:00"/>
    <s v="涂爱武"/>
    <n v="48"/>
    <n v="58"/>
    <x v="2"/>
    <x v="2"/>
    <s v="亚洲一号园区"/>
    <x v="1"/>
    <s v="WW0019019"/>
    <s v="0085733"/>
    <s v="武汉威伟机械"/>
    <s v="鄂AMT870"/>
    <s v="鄂AMT870"/>
    <s v="欧文艺"/>
    <s v="9.6米"/>
    <n v="11"/>
    <n v="0"/>
    <n v="11"/>
  </r>
  <r>
    <d v="2018-04-03T00:00:00"/>
    <s v="涂爱武"/>
    <n v="2150"/>
    <n v="58"/>
    <x v="2"/>
    <x v="2"/>
    <s v="亚洲一号园区"/>
    <x v="1"/>
    <s v="WW0019018"/>
    <s v="0085759"/>
    <s v="武汉威伟机械"/>
    <s v="鄂AMT870"/>
    <s v="鄂AMT870"/>
    <s v="周华安"/>
    <s v="9.6米"/>
    <n v="14"/>
    <n v="0"/>
    <n v="14"/>
  </r>
  <r>
    <d v="2018-04-03T00:00:00"/>
    <s v="邱芳祥"/>
    <n v="1903"/>
    <n v="1913"/>
    <x v="2"/>
    <x v="2"/>
    <s v="亚洲一号园区"/>
    <x v="1"/>
    <s v="WW0019017"/>
    <s v="0085738"/>
    <s v="武汉威伟机械"/>
    <s v="鄂AMT870"/>
    <s v="鄂AMT870"/>
    <s v="周华安"/>
    <s v="9.6米"/>
    <n v="14"/>
    <n v="0"/>
    <n v="14"/>
  </r>
  <r>
    <d v="2018-04-03T00:00:00"/>
    <s v="邱芳祥"/>
    <n v="1152"/>
    <n v="1202"/>
    <x v="2"/>
    <x v="2"/>
    <s v="亚洲一号园区"/>
    <x v="1"/>
    <s v="WW0019016"/>
    <s v="0085735"/>
    <s v="武汉威伟机械"/>
    <s v="鄂AMT870"/>
    <s v="鄂AMT870"/>
    <s v="周华安"/>
    <s v="9.6米"/>
    <n v="14"/>
    <n v="0"/>
    <n v="14"/>
  </r>
  <r>
    <d v="2018-04-03T00:00:00"/>
    <s v="邱芳祥"/>
    <n v="1057"/>
    <n v="1107"/>
    <x v="2"/>
    <x v="2"/>
    <s v="亚洲一号园区"/>
    <x v="1"/>
    <s v="WW0019012"/>
    <s v="0085734"/>
    <s v="武汉威伟机械"/>
    <s v="鄂AMT870"/>
    <s v="鄂AMT870"/>
    <s v="周华安"/>
    <s v="9.6米"/>
    <n v="14"/>
    <n v="0"/>
    <n v="14"/>
  </r>
  <r>
    <d v="2018-04-03T00:00:00"/>
    <s v="邱芳祥"/>
    <n v="925"/>
    <n v="935"/>
    <x v="2"/>
    <x v="2"/>
    <s v="亚洲一号园区"/>
    <x v="1"/>
    <s v="WW0019571"/>
    <s v="0085739"/>
    <s v="武汉威伟机械"/>
    <s v="鄂AMT870"/>
    <m/>
    <s v="周华安"/>
    <s v="9.6米"/>
    <n v="14"/>
    <n v="0"/>
    <n v="14"/>
  </r>
  <r>
    <d v="2018-04-03T00:00:00"/>
    <s v="李婕"/>
    <n v="2256"/>
    <n v="2306"/>
    <x v="2"/>
    <x v="2"/>
    <s v="亚洲一号园区"/>
    <x v="1"/>
    <s v="WW0019813"/>
    <s v="0020617"/>
    <s v="武汉威伟机械"/>
    <s v="鄂ANH299"/>
    <m/>
    <s v="杨勇"/>
    <s v="9.6米"/>
    <n v="12"/>
    <n v="0"/>
    <n v="12"/>
  </r>
  <r>
    <d v="2018-04-03T00:00:00"/>
    <s v="涂爱武"/>
    <n v="234"/>
    <n v="2350"/>
    <x v="2"/>
    <x v="2"/>
    <s v="亚洲一号园区"/>
    <x v="1"/>
    <s v="WW0017812"/>
    <s v="0085757"/>
    <s v="武汉威伟机械"/>
    <s v="鄂AF1588"/>
    <m/>
    <s v="陈和敏"/>
    <s v="9.6米"/>
    <n v="14"/>
    <n v="0"/>
    <n v="14"/>
  </r>
  <r>
    <d v="2018-04-03T00:00:00"/>
    <s v="涂爱武"/>
    <n v="2300"/>
    <n v="2310"/>
    <x v="2"/>
    <x v="2"/>
    <s v="亚洲一号园区"/>
    <x v="1"/>
    <s v="WW0017808"/>
    <s v="0085758"/>
    <s v="武汉威伟机械"/>
    <s v="鄂AF1588"/>
    <m/>
    <s v="陈和敏"/>
    <s v="9.6米"/>
    <n v="14"/>
    <n v="0"/>
    <n v="14"/>
  </r>
  <r>
    <d v="2018-04-03T00:00:00"/>
    <s v="涂爱武"/>
    <n v="2009"/>
    <n v="2019"/>
    <x v="2"/>
    <x v="2"/>
    <s v="亚洲一号园区"/>
    <x v="1"/>
    <s v="WW0017807"/>
    <s v="0085722"/>
    <s v="武汉威伟机械"/>
    <s v="鄂AF1588"/>
    <m/>
    <s v="陈和敏"/>
    <s v="9.6米"/>
    <n v="14"/>
    <n v="0"/>
    <n v="14"/>
  </r>
  <r>
    <d v="2018-04-03T00:00:00"/>
    <s v="邱芳祥"/>
    <n v="1655"/>
    <n v="1705"/>
    <x v="2"/>
    <x v="2"/>
    <s v="亚洲一号园区"/>
    <x v="1"/>
    <s v="WW0017806"/>
    <s v="0085721"/>
    <s v="武汉威伟机械"/>
    <s v="鄂AF1588"/>
    <m/>
    <s v="陈和敏"/>
    <s v="9.6米"/>
    <n v="14"/>
    <n v="0"/>
    <n v="14"/>
  </r>
  <r>
    <d v="2018-04-03T00:00:00"/>
    <s v="邱芳祥"/>
    <n v="1125"/>
    <n v="1135"/>
    <x v="2"/>
    <x v="2"/>
    <s v="亚洲一号园区"/>
    <x v="1"/>
    <s v="WW0019141"/>
    <s v="0085720"/>
    <s v="武汉威伟机械"/>
    <s v="鄂AF1588"/>
    <m/>
    <s v="陈和敏"/>
    <s v="9.6米"/>
    <n v="14"/>
    <n v="0"/>
    <n v="14"/>
  </r>
  <r>
    <d v="2018-04-03T00:00:00"/>
    <s v="邱芳祥"/>
    <n v="1020"/>
    <n v="1030"/>
    <x v="2"/>
    <x v="2"/>
    <s v="亚洲一号园区"/>
    <x v="1"/>
    <s v="WW0019140"/>
    <s v="0076990"/>
    <s v="武汉威伟机械"/>
    <s v="鄂AF1588"/>
    <m/>
    <s v="陈和敏"/>
    <s v="9.6米"/>
    <n v="14"/>
    <n v="0"/>
    <n v="14"/>
  </r>
  <r>
    <d v="2018-04-04T00:00:00"/>
    <s v="王燕"/>
    <n v="1929"/>
    <n v="2144"/>
    <x v="1"/>
    <x v="8"/>
    <s v="丰树园区"/>
    <x v="3"/>
    <s v="WW0019139"/>
    <s v="0028598"/>
    <s v="武汉威伟机械"/>
    <s v="鄂AHB101"/>
    <s v="鄂AHB101"/>
    <s v="吕文杰"/>
    <s v="9.6米"/>
    <n v="8"/>
    <n v="0"/>
    <n v="8"/>
  </r>
  <r>
    <d v="2018-04-04T00:00:00"/>
    <s v="刘文"/>
    <n v="1230"/>
    <n v="1411"/>
    <x v="1"/>
    <x v="8"/>
    <s v="丰树园区"/>
    <x v="3"/>
    <s v="WW0019138"/>
    <s v="0021054"/>
    <s v="武汉威伟机械"/>
    <s v="鄂AZR876"/>
    <s v="鄂AZR876"/>
    <s v="欧文科"/>
    <s v="9.6米"/>
    <n v="14"/>
    <n v="0"/>
    <n v="14"/>
  </r>
  <r>
    <d v="2018-04-04T00:00:00"/>
    <s v="王燕"/>
    <n v="1715"/>
    <n v="1902"/>
    <x v="1"/>
    <x v="8"/>
    <s v="丰树园区"/>
    <x v="3"/>
    <s v="WW0019137"/>
    <s v="0028597"/>
    <s v="武汉威伟机械"/>
    <s v="鄂FJU350"/>
    <s v="鄂FJU350"/>
    <s v="李耀"/>
    <s v="9.6米"/>
    <n v="14"/>
    <n v="0"/>
    <n v="14"/>
  </r>
  <r>
    <d v="2018-04-04T00:00:00"/>
    <s v="王成"/>
    <n v="1825"/>
    <n v="2027"/>
    <x v="0"/>
    <x v="6"/>
    <s v="丰树园区"/>
    <x v="3"/>
    <s v="WW0019136"/>
    <s v="0028626"/>
    <s v="武汉威伟机械"/>
    <s v="鄂ALU291"/>
    <s v="鄂ALU291"/>
    <s v="宋军"/>
    <s v="9.6米"/>
    <n v="14"/>
    <n v="0"/>
    <n v="14"/>
  </r>
  <r>
    <d v="2018-04-04T00:00:00"/>
    <s v="周宏兵"/>
    <n v="1032"/>
    <n v="1105"/>
    <x v="3"/>
    <x v="9"/>
    <s v="丰树园区"/>
    <x v="3"/>
    <s v="WW0019134"/>
    <s v="0020605"/>
    <s v="武汉威伟机械"/>
    <s v="鄂ANH299"/>
    <s v="鄂ANH299"/>
    <s v="杨勇"/>
    <s v="9.6米"/>
    <n v="12"/>
    <n v="0"/>
    <n v="12"/>
  </r>
  <r>
    <d v="2018-04-04T00:00:00"/>
    <s v="邱振"/>
    <n v="2005"/>
    <n v="2030"/>
    <x v="3"/>
    <x v="9"/>
    <s v="丰树园区"/>
    <x v="3"/>
    <s v="WW0019142"/>
    <s v="0020545"/>
    <s v="武汉威伟机械"/>
    <s v="鄂ANH299"/>
    <s v="鄂ANH299"/>
    <s v="杨勇"/>
    <s v="9.6米"/>
    <n v="14"/>
    <n v="0"/>
    <n v="14"/>
  </r>
  <r>
    <d v="2018-04-04T00:00:00"/>
    <s v="贺成"/>
    <n v="2205"/>
    <n v="2220"/>
    <x v="3"/>
    <x v="9"/>
    <s v="丰树园区"/>
    <x v="3"/>
    <s v="WW0018650"/>
    <s v="0085822"/>
    <s v="武汉威伟机械"/>
    <s v="鄂AZV377"/>
    <s v="鄂AZV377"/>
    <s v="代永华"/>
    <s v="9.6米"/>
    <n v="8"/>
    <n v="0"/>
    <n v="8"/>
  </r>
  <r>
    <d v="2018-04-04T00:00:00"/>
    <s v="邱振"/>
    <n v="2125"/>
    <n v="2152"/>
    <x v="3"/>
    <x v="9"/>
    <s v="丰树园区"/>
    <x v="3"/>
    <s v="WW0019826"/>
    <s v="0085740"/>
    <s v="武汉威伟机械"/>
    <s v="鄂AZV377"/>
    <s v="鄂AZV377"/>
    <s v="代永华"/>
    <s v="9.6米"/>
    <n v="9"/>
    <n v="0"/>
    <n v="9"/>
  </r>
  <r>
    <d v="2018-04-04T00:00:00"/>
    <s v="周宏桂"/>
    <n v="1943"/>
    <n v="2000"/>
    <x v="3"/>
    <x v="9"/>
    <s v="丰树园区"/>
    <x v="3"/>
    <s v="WW0011659"/>
    <s v="0085658"/>
    <s v="武汉威伟机械"/>
    <s v="鄂AZV377"/>
    <s v="鄂AZV377"/>
    <s v="代永华"/>
    <s v="9.6米"/>
    <n v="14"/>
    <n v="0"/>
    <n v="14"/>
  </r>
  <r>
    <d v="2018-04-04T00:00:00"/>
    <s v="叶方俊"/>
    <n v="1640"/>
    <n v="1708"/>
    <x v="3"/>
    <x v="9"/>
    <s v="丰树园区"/>
    <x v="3"/>
    <s v="WW0018776"/>
    <s v="0085736"/>
    <s v="武汉威伟机械"/>
    <s v="鄂AMT870"/>
    <s v="鄂AMT870"/>
    <s v="周华安"/>
    <s v="9.6米"/>
    <n v="12"/>
    <n v="0"/>
    <n v="12"/>
  </r>
  <r>
    <d v="2018-04-04T00:00:00"/>
    <s v="贺成"/>
    <n v="1905"/>
    <n v="1730"/>
    <x v="3"/>
    <x v="9"/>
    <s v="丰树园区"/>
    <x v="3"/>
    <s v="WW0019827"/>
    <s v="0085752"/>
    <s v="武汉威伟机械"/>
    <s v="鄂AF1588"/>
    <s v="鄂AF1588"/>
    <s v="陈和敏"/>
    <s v="9.6米"/>
    <n v="12"/>
    <n v="0"/>
    <n v="12"/>
  </r>
  <r>
    <d v="2018-04-04T00:00:00"/>
    <s v="涂爱武"/>
    <n v="2115"/>
    <n v="2125"/>
    <x v="2"/>
    <x v="10"/>
    <s v="亚洲一号园区"/>
    <x v="4"/>
    <s v="WW0017153"/>
    <s v="0085749"/>
    <s v="武汉威伟机械"/>
    <s v="鄂AF1588"/>
    <s v="鄂AF1588"/>
    <s v="陈和敏"/>
    <s v="9.6米"/>
    <n v="14"/>
    <n v="0"/>
    <n v="14"/>
  </r>
  <r>
    <d v="2018-04-04T00:00:00"/>
    <s v="邱芳祥"/>
    <n v="1529"/>
    <n v="1539"/>
    <x v="2"/>
    <x v="10"/>
    <s v="亚洲一号园区"/>
    <x v="4"/>
    <s v="WW0016298"/>
    <s v="0085754"/>
    <s v="武汉威伟机械"/>
    <s v="鄂AF1588"/>
    <s v="鄂AF1588"/>
    <s v="陈和敏"/>
    <s v="9.6米"/>
    <n v="14"/>
    <n v="0"/>
    <n v="14"/>
  </r>
  <r>
    <d v="2018-04-04T00:00:00"/>
    <s v="邱芳祥"/>
    <n v="1134"/>
    <n v="1154"/>
    <x v="2"/>
    <x v="10"/>
    <s v="亚洲一号园区"/>
    <x v="4"/>
    <s v="WW0019575"/>
    <s v="0085753"/>
    <s v="武汉威伟机械"/>
    <s v="鄂AF1588"/>
    <s v="鄂AF1588"/>
    <s v="陈和敏"/>
    <s v="9.6米"/>
    <n v="14"/>
    <n v="0"/>
    <n v="14"/>
  </r>
  <r>
    <d v="2018-04-04T00:00:00"/>
    <s v="邱芳祥"/>
    <n v="1014"/>
    <n v="1034"/>
    <x v="2"/>
    <x v="10"/>
    <s v="亚洲一号园区"/>
    <x v="4"/>
    <s v="WW0017824"/>
    <s v="0085755"/>
    <s v="武汉威伟机械"/>
    <s v="鄂AF1588"/>
    <s v="鄂AF1588"/>
    <s v="陈和敏"/>
    <s v="9.6米"/>
    <n v="14"/>
    <n v="0"/>
    <n v="14"/>
  </r>
  <r>
    <d v="2018-04-04T00:00:00"/>
    <s v="涂爱武"/>
    <n v="40"/>
    <n v="50"/>
    <x v="2"/>
    <x v="10"/>
    <s v="亚洲一号园区"/>
    <x v="4"/>
    <s v="WW0017823"/>
    <s v="0085756"/>
    <s v="武汉威伟机械"/>
    <s v="鄂AF1588"/>
    <s v="鄂AF1588"/>
    <s v="陈和敏"/>
    <s v="9.6米"/>
    <n v="14"/>
    <n v="0"/>
    <n v="14"/>
  </r>
  <r>
    <d v="2018-04-04T00:00:00"/>
    <s v="涂爱武"/>
    <n v="1904"/>
    <n v="1914"/>
    <x v="2"/>
    <x v="10"/>
    <s v="亚洲一号园区"/>
    <x v="4"/>
    <s v="WW0017822"/>
    <s v="0020618"/>
    <s v="武汉威伟机械"/>
    <s v="鄂ANH299"/>
    <s v="鄂ANH299"/>
    <s v="杨勇"/>
    <s v="9.6米"/>
    <n v="14"/>
    <n v="0"/>
    <n v="14"/>
  </r>
  <r>
    <d v="2018-04-04T00:00:00"/>
    <s v="涂爱武"/>
    <n v="2359"/>
    <n v="9"/>
    <x v="2"/>
    <x v="10"/>
    <s v="亚洲一号园区"/>
    <x v="4"/>
    <s v="WW0017820"/>
    <s v="0085763"/>
    <s v="武汉威伟机械"/>
    <s v="鄂AMT870"/>
    <s v="鄂AMT870"/>
    <s v="周华安"/>
    <s v="9.6米"/>
    <n v="12"/>
    <n v="0"/>
    <n v="12"/>
  </r>
  <r>
    <d v="2018-04-04T00:00:00"/>
    <s v="涂爱武"/>
    <n v="2240"/>
    <n v="2250"/>
    <x v="2"/>
    <x v="10"/>
    <s v="亚洲一号园区"/>
    <x v="4"/>
    <s v="WW0017814"/>
    <s v="0085768"/>
    <s v="武汉威伟机械"/>
    <s v="鄂AMT870"/>
    <s v="鄂AMT870"/>
    <s v="周华安"/>
    <s v="9.6米"/>
    <n v="14"/>
    <n v="0"/>
    <n v="14"/>
  </r>
  <r>
    <d v="2018-04-04T00:00:00"/>
    <s v="邱芳祥"/>
    <n v="1959"/>
    <n v="2009"/>
    <x v="2"/>
    <x v="10"/>
    <s v="亚洲一号园区"/>
    <x v="4"/>
    <s v="WW0017539"/>
    <s v="0085737"/>
    <s v="武汉威伟机械"/>
    <s v="鄂AMT870"/>
    <s v="鄂AMT870"/>
    <s v="周华安"/>
    <s v="9.6米"/>
    <n v="14"/>
    <n v="0"/>
    <n v="14"/>
  </r>
  <r>
    <d v="2018-04-04T00:00:00"/>
    <s v="杜传英"/>
    <n v="1157"/>
    <n v="1207"/>
    <x v="2"/>
    <x v="10"/>
    <s v="亚洲一号园区"/>
    <x v="4"/>
    <s v="WW0017538"/>
    <s v="0085762"/>
    <s v="武汉威伟机械"/>
    <s v="鄂AMT870"/>
    <s v="鄂AMT870"/>
    <s v="周华安"/>
    <s v="9.6米"/>
    <n v="12"/>
    <n v="0"/>
    <n v="12"/>
  </r>
  <r>
    <d v="2018-04-04T00:00:00"/>
    <s v="邱芳祥"/>
    <n v="1035"/>
    <n v="1055"/>
    <x v="2"/>
    <x v="10"/>
    <s v="亚洲一号园区"/>
    <x v="4"/>
    <s v="WW0017537"/>
    <s v="0085760"/>
    <s v="武汉威伟机械"/>
    <s v="鄂AMT870"/>
    <s v="鄂AMT870"/>
    <s v="周华安"/>
    <s v="9.6米"/>
    <n v="16"/>
    <n v="0"/>
    <n v="16"/>
  </r>
  <r>
    <d v="2018-04-04T00:00:00"/>
    <s v="陈鹏"/>
    <n v="2120"/>
    <n v="2130"/>
    <x v="4"/>
    <x v="11"/>
    <s v="亚洲一号园区"/>
    <x v="4"/>
    <s v="WW0017536"/>
    <s v="0076928"/>
    <s v="武汉威伟机械"/>
    <s v="鄂AFX299"/>
    <s v="鄂AFX299"/>
    <s v="马广楠"/>
    <s v="9.6米"/>
    <n v="1"/>
    <n v="0"/>
    <n v="1"/>
  </r>
  <r>
    <d v="2018-04-04T00:00:00"/>
    <s v="陈鹏"/>
    <n v="2030"/>
    <n v="2040"/>
    <x v="4"/>
    <x v="11"/>
    <s v="亚洲一号园区"/>
    <x v="4"/>
    <s v="WW0017535"/>
    <s v="0076927"/>
    <s v="武汉威伟机械"/>
    <s v="鄂AFX299"/>
    <s v="鄂AFX299"/>
    <s v="马广楠"/>
    <s v="9.6米"/>
    <n v="2"/>
    <n v="1"/>
    <n v="3"/>
  </r>
  <r>
    <d v="2018-04-04T00:00:00"/>
    <s v="陈鹏"/>
    <n v="1630"/>
    <n v="1640"/>
    <x v="4"/>
    <x v="11"/>
    <s v="亚洲一号园区"/>
    <x v="4"/>
    <s v="WW0017533"/>
    <s v="0076925"/>
    <s v="武汉威伟机械"/>
    <s v="鄂AFX299"/>
    <s v="鄂AFX299"/>
    <s v="马广楠"/>
    <s v="9.6米"/>
    <n v="1"/>
    <n v="0"/>
    <n v="1"/>
  </r>
  <r>
    <d v="2018-04-04T00:00:00"/>
    <s v="陈鹏"/>
    <n v="1530"/>
    <n v="1540"/>
    <x v="4"/>
    <x v="11"/>
    <s v="亚洲一号园区"/>
    <x v="4"/>
    <s v="WW0017532"/>
    <s v="0076924"/>
    <s v="武汉威伟机械"/>
    <s v="鄂AFX299"/>
    <s v="鄂AFX299"/>
    <s v="马广楠"/>
    <s v="9.6米"/>
    <n v="1"/>
    <n v="0"/>
    <n v="1"/>
  </r>
  <r>
    <d v="2018-04-04T00:00:00"/>
    <s v="陈鹏"/>
    <n v="1430"/>
    <n v="1440"/>
    <x v="4"/>
    <x v="11"/>
    <s v="亚洲一号园区"/>
    <x v="4"/>
    <s v="WW0017531"/>
    <s v="0076923"/>
    <s v="武汉威伟机械"/>
    <s v="鄂AFX299"/>
    <s v="鄂AFX299"/>
    <s v="马广楠"/>
    <s v="9.6米"/>
    <n v="1"/>
    <n v="0"/>
    <n v="1"/>
  </r>
  <r>
    <d v="2018-04-04T00:00:00"/>
    <s v="陈鹏"/>
    <n v="1140"/>
    <n v="1150"/>
    <x v="4"/>
    <x v="11"/>
    <s v="亚洲一号园区"/>
    <x v="4"/>
    <s v="WW0019026"/>
    <s v="0076922"/>
    <s v="武汉威伟机械"/>
    <s v="鄂AFX299"/>
    <s v="鄂AFX299"/>
    <s v="马广楠"/>
    <s v="9.6米"/>
    <n v="1"/>
    <n v="0"/>
    <n v="1"/>
  </r>
  <r>
    <d v="2018-04-04T00:00:00"/>
    <s v="陈鹏"/>
    <n v="1040"/>
    <n v="1050"/>
    <x v="4"/>
    <x v="11"/>
    <s v="亚洲一号园区"/>
    <x v="4"/>
    <s v="WW0019147"/>
    <s v="0076920"/>
    <s v="武汉威伟机械"/>
    <s v="鄂AFX299"/>
    <s v="鄂AFX299"/>
    <s v="马广楠"/>
    <s v="9.6米"/>
    <n v="2"/>
    <n v="1"/>
    <n v="3"/>
  </r>
  <r>
    <d v="2018-04-04T00:00:00"/>
    <s v="陈鹏"/>
    <n v="2330"/>
    <n v="2340"/>
    <x v="4"/>
    <x v="11"/>
    <s v="亚洲一号园区"/>
    <x v="4"/>
    <s v="WW0019149"/>
    <s v="0076929"/>
    <s v="武汉威伟机械"/>
    <s v="鄂AFX299"/>
    <s v="鄂AFX299"/>
    <s v="马广楠"/>
    <s v="9.6米"/>
    <n v="1"/>
    <n v="0"/>
    <n v="1"/>
  </r>
  <r>
    <d v="2018-04-05T00:00:00"/>
    <s v="崔义鹏"/>
    <n v="1920"/>
    <n v="2109"/>
    <x v="1"/>
    <x v="12"/>
    <s v="丰树园区"/>
    <x v="3"/>
    <s v="WW0019148"/>
    <s v="0085770"/>
    <s v="武汉威伟机械"/>
    <s v="鄂AAW309"/>
    <s v="鄂AAW309"/>
    <s v="姚东明"/>
    <s v="9.6米"/>
    <n v="11"/>
    <n v="0"/>
    <n v="11"/>
  </r>
  <r>
    <d v="2018-04-05T00:00:00"/>
    <s v="崔义鹏"/>
    <n v="1640"/>
    <n v="1835"/>
    <x v="1"/>
    <x v="12"/>
    <s v="丰树园区"/>
    <x v="3"/>
    <s v="WW0019146"/>
    <s v="0028593"/>
    <s v="武汉威伟机械"/>
    <s v="鄂ABY256"/>
    <s v="鄂ABY256"/>
    <s v="洪家国"/>
    <s v="9.6米"/>
    <n v="14"/>
    <n v="0"/>
    <n v="14"/>
  </r>
  <r>
    <d v="2018-04-05T00:00:00"/>
    <s v="王成"/>
    <n v="1930"/>
    <n v="2107"/>
    <x v="0"/>
    <x v="6"/>
    <s v="丰树园区"/>
    <x v="3"/>
    <s v="WW0019144"/>
    <s v="0029890"/>
    <s v="武汉威伟机械"/>
    <s v="鄂ABY277"/>
    <s v="鄂ABY277"/>
    <s v="邓军"/>
    <s v="9.6米"/>
    <n v="8"/>
    <n v="0"/>
    <n v="8"/>
  </r>
  <r>
    <d v="2018-04-05T00:00:00"/>
    <s v="王成"/>
    <n v="1458"/>
    <n v="1649"/>
    <x v="0"/>
    <x v="6"/>
    <s v="丰树园区"/>
    <x v="3"/>
    <s v="WW0019143"/>
    <s v="0029888"/>
    <s v="武汉威伟机械"/>
    <s v="粤BGR032"/>
    <s v="粤BGR032"/>
    <s v="方浩勇"/>
    <s v="9.6米"/>
    <n v="9"/>
    <n v="0"/>
    <n v="9"/>
  </r>
  <r>
    <d v="2018-04-05T00:00:00"/>
    <s v="邱振"/>
    <n v="2150"/>
    <n v="2202"/>
    <x v="5"/>
    <x v="9"/>
    <s v="丰树园区"/>
    <x v="3"/>
    <s v="WW0019150"/>
    <s v="0085620"/>
    <s v="武汉威伟机械"/>
    <s v="鄂ABY256"/>
    <s v="鄂ABY256"/>
    <s v="洪家国"/>
    <s v="9.6米"/>
    <n v="4"/>
    <n v="0"/>
    <n v="4"/>
  </r>
  <r>
    <d v="2018-04-05T00:00:00"/>
    <s v="邱振"/>
    <n v="2008"/>
    <n v="2031"/>
    <x v="5"/>
    <x v="9"/>
    <s v="丰树园区"/>
    <x v="3"/>
    <s v="WW0017155"/>
    <s v="0028603"/>
    <s v="武汉威伟机械"/>
    <s v="鄂ANH299"/>
    <s v="鄂ANH299"/>
    <s v="杨勇"/>
    <s v="9.6米"/>
    <n v="13"/>
    <n v="0"/>
    <n v="13"/>
  </r>
  <r>
    <d v="2018-04-05T00:00:00"/>
    <s v="贺成"/>
    <n v="1939"/>
    <n v="2022"/>
    <x v="5"/>
    <x v="13"/>
    <s v="丰树园区"/>
    <x v="3"/>
    <s v="WW0018887"/>
    <s v="0085826"/>
    <s v="武汉威伟机械"/>
    <s v="鄂AZV377"/>
    <s v="鄂AZV377"/>
    <s v="代永华"/>
    <s v="9.6米"/>
    <n v="12"/>
    <n v="0"/>
    <n v="12"/>
  </r>
  <r>
    <d v="2018-04-05T00:00:00"/>
    <s v="周宏兵"/>
    <n v="1438"/>
    <n v="1459"/>
    <x v="5"/>
    <x v="9"/>
    <s v="丰树园区"/>
    <x v="3"/>
    <s v="WW0016993"/>
    <s v="0028602"/>
    <s v="武汉威伟机械"/>
    <s v="鄂ANH299"/>
    <s v="鄂ANH299"/>
    <s v="杨勇"/>
    <s v="9.6米"/>
    <n v="11"/>
    <n v="0"/>
    <n v="11"/>
  </r>
  <r>
    <d v="2018-04-05T00:00:00"/>
    <s v="涂爱武"/>
    <n v="1930"/>
    <n v="1940"/>
    <x v="2"/>
    <x v="10"/>
    <s v="亚洲一号园区"/>
    <x v="4"/>
    <s v="WW0018678"/>
    <s v="0085780"/>
    <s v="武汉威伟机械"/>
    <s v="鄂AMT870"/>
    <s v="鄂AMT870"/>
    <s v="周华安"/>
    <s v="9.6米"/>
    <n v="15"/>
    <n v="0"/>
    <n v="15"/>
  </r>
  <r>
    <d v="2018-04-05T00:00:00"/>
    <s v="涂爱武"/>
    <n v="1830"/>
    <n v="1840"/>
    <x v="2"/>
    <x v="10"/>
    <s v="亚洲一号园区"/>
    <x v="4"/>
    <s v="WW0016576"/>
    <s v="0085845"/>
    <s v="武汉威伟机械"/>
    <s v="鄂AMT870"/>
    <s v="鄂AMT870"/>
    <s v="周华安"/>
    <s v="9.6米"/>
    <n v="14"/>
    <n v="0"/>
    <n v="14"/>
  </r>
  <r>
    <d v="2018-04-05T00:00:00"/>
    <s v="邱芳祥"/>
    <n v="1158"/>
    <n v="1210"/>
    <x v="2"/>
    <x v="10"/>
    <s v="亚洲一号园区"/>
    <x v="4"/>
    <s v="WW0018053"/>
    <s v="0085846"/>
    <s v="武汉威伟机械"/>
    <s v="鄂AMT870"/>
    <s v="鄂AMT870"/>
    <s v="周华安"/>
    <s v="9.6米"/>
    <n v="14"/>
    <n v="0"/>
    <n v="14"/>
  </r>
  <r>
    <d v="2018-04-05T00:00:00"/>
    <s v="邱芳祥"/>
    <n v="1038"/>
    <n v="1100"/>
    <x v="2"/>
    <x v="10"/>
    <s v="亚洲一号园区"/>
    <x v="4"/>
    <s v="WW0018054"/>
    <s v="0085766"/>
    <s v="武汉威伟机械"/>
    <s v="鄂AMT870"/>
    <s v="鄂AMT870"/>
    <s v="周华安"/>
    <s v="9.6米"/>
    <n v="14"/>
    <n v="0"/>
    <n v="14"/>
  </r>
  <r>
    <d v="2018-04-05T00:00:00"/>
    <s v="金涛"/>
    <n v="41"/>
    <n v="51"/>
    <x v="2"/>
    <x v="10"/>
    <s v="亚洲一号园区"/>
    <x v="4"/>
    <s v="WW0011662"/>
    <s v="0085764"/>
    <s v="武汉威伟机械"/>
    <s v="鄂AMT870"/>
    <s v="鄂AMT870"/>
    <s v="周华安"/>
    <s v="9.6米"/>
    <n v="12"/>
    <n v="0"/>
    <n v="12"/>
  </r>
  <r>
    <d v="2018-04-05T00:00:00"/>
    <s v="涂爱武"/>
    <n v="2330"/>
    <n v="2340"/>
    <x v="2"/>
    <x v="10"/>
    <s v="亚洲一号园区"/>
    <x v="4"/>
    <s v="WW0017543"/>
    <s v="0085715"/>
    <s v="武汉威伟机械"/>
    <s v="鄂AF1588"/>
    <s v="鄂AF1588"/>
    <s v="陈和敏"/>
    <s v="9.6米"/>
    <n v="14"/>
    <n v="0"/>
    <n v="14"/>
  </r>
  <r>
    <d v="2018-04-05T00:00:00"/>
    <s v="杜传英"/>
    <n v="2140"/>
    <n v="2150"/>
    <x v="2"/>
    <x v="10"/>
    <s v="亚洲一号园区"/>
    <x v="4"/>
    <s v="WW0016995"/>
    <s v="0085648"/>
    <s v="武汉威伟机械"/>
    <s v="鄂AF1588"/>
    <s v="鄂AF1588"/>
    <s v="陈和敏"/>
    <s v="9.6米"/>
    <n v="14"/>
    <n v="0"/>
    <n v="14"/>
  </r>
  <r>
    <d v="2018-04-05T00:00:00"/>
    <s v="涂爱武"/>
    <n v="2055"/>
    <n v="2110"/>
    <x v="2"/>
    <x v="10"/>
    <s v="亚洲一号园区"/>
    <x v="4"/>
    <s v="WW0016994"/>
    <s v="0085778"/>
    <s v="武汉威伟机械"/>
    <s v="鄂AF1588"/>
    <s v="鄂AF1588"/>
    <s v="陈和敏"/>
    <s v="9.6米"/>
    <n v="14"/>
    <n v="0"/>
    <n v="14"/>
  </r>
  <r>
    <d v="2018-04-05T00:00:00"/>
    <s v="涂爱武"/>
    <n v="1850"/>
    <n v="1900"/>
    <x v="2"/>
    <x v="10"/>
    <s v="亚洲一号园区"/>
    <x v="4"/>
    <s v="WW0017545"/>
    <s v="0085748"/>
    <s v="武汉威伟机械"/>
    <s v="鄂AF1588"/>
    <s v="鄂AF1588"/>
    <s v="陈和敏"/>
    <s v="9.6米"/>
    <n v="14"/>
    <n v="0"/>
    <n v="14"/>
  </r>
  <r>
    <d v="2018-04-05T00:00:00"/>
    <s v="涂爱武"/>
    <n v="1745"/>
    <n v="1806"/>
    <x v="2"/>
    <x v="10"/>
    <s v="亚洲一号园区"/>
    <x v="4"/>
    <s v="WW0019025"/>
    <s v="0085723"/>
    <s v="武汉威伟机械"/>
    <s v="鄂AF1588"/>
    <s v="鄂AF1588"/>
    <s v="陈和敏"/>
    <s v="9.6米"/>
    <n v="14"/>
    <n v="0"/>
    <n v="14"/>
  </r>
  <r>
    <d v="2018-04-05T00:00:00"/>
    <s v="周宏兵"/>
    <n v="1536"/>
    <n v="1546"/>
    <x v="2"/>
    <x v="10"/>
    <s v="亚洲一号园区"/>
    <x v="4"/>
    <s v="WW0019024"/>
    <s v="0085724"/>
    <s v="武汉威伟机械"/>
    <s v="鄂AF1588"/>
    <s v="鄂AF1588"/>
    <s v="陈和敏"/>
    <s v="9.6米"/>
    <n v="14"/>
    <n v="0"/>
    <n v="14"/>
  </r>
  <r>
    <d v="2018-04-05T00:00:00"/>
    <s v="邱芳祥"/>
    <n v="1127"/>
    <n v="1135"/>
    <x v="2"/>
    <x v="10"/>
    <s v="亚洲一号园区"/>
    <x v="4"/>
    <s v="WW0019022"/>
    <s v="0085750"/>
    <s v="武汉威伟机械"/>
    <s v="鄂AF1588"/>
    <s v="鄂AF1588"/>
    <s v="陈和敏"/>
    <s v="9.6米"/>
    <n v="14"/>
    <n v="0"/>
    <n v="14"/>
  </r>
  <r>
    <d v="2018-04-05T00:00:00"/>
    <s v="邱芳祥"/>
    <n v="945"/>
    <n v="1135"/>
    <x v="2"/>
    <x v="10"/>
    <s v="亚洲一号园区"/>
    <x v="4"/>
    <s v="WW0019021"/>
    <s v="0085751"/>
    <s v="武汉威伟机械"/>
    <s v="鄂AF1588"/>
    <s v="鄂AF1588"/>
    <s v="陈和敏"/>
    <s v="9.6米"/>
    <n v="14"/>
    <n v="0"/>
    <n v="14"/>
  </r>
  <r>
    <d v="2018-04-05T00:00:00"/>
    <s v="陈鹏"/>
    <n v="2330"/>
    <n v="2340"/>
    <x v="4"/>
    <x v="11"/>
    <s v="亚洲一号园区"/>
    <x v="4"/>
    <s v="WW0017540"/>
    <s v="0076937"/>
    <s v="武汉威伟机械"/>
    <s v="鄂AFX299"/>
    <s v="鄂AFX299"/>
    <s v="马广楠"/>
    <s v="9.6米"/>
    <n v="0"/>
    <n v="1"/>
    <n v="1"/>
  </r>
  <r>
    <d v="2018-04-05T00:00:00"/>
    <s v="陈鹏"/>
    <n v="1530"/>
    <n v="1540"/>
    <x v="4"/>
    <x v="11"/>
    <s v="亚洲一号园区"/>
    <x v="4"/>
    <s v="WW0019033"/>
    <s v="0076933"/>
    <s v="武汉威伟机械"/>
    <s v="鄂AFX299"/>
    <s v="鄂AFX299"/>
    <s v="马广楠"/>
    <s v="9.6米"/>
    <n v="1"/>
    <n v="0"/>
    <n v="1"/>
  </r>
  <r>
    <d v="2018-04-05T00:00:00"/>
    <s v="陈鹏"/>
    <n v="2030"/>
    <n v="2040"/>
    <x v="4"/>
    <x v="11"/>
    <s v="亚洲一号园区"/>
    <x v="4"/>
    <s v="WW0019032"/>
    <s v="0076935"/>
    <s v="武汉威伟机械"/>
    <s v="鄂AFX299"/>
    <s v="鄂AFX299"/>
    <s v="马广楠"/>
    <s v="9.6米"/>
    <n v="1"/>
    <n v="0"/>
    <n v="1"/>
  </r>
  <r>
    <d v="2018-04-05T00:00:00"/>
    <s v="陈鹏"/>
    <n v="1625"/>
    <n v="1635"/>
    <x v="4"/>
    <x v="11"/>
    <s v="亚洲一号园区"/>
    <x v="4"/>
    <s v="WW0019031"/>
    <s v="0076934"/>
    <s v="武汉威伟机械"/>
    <s v="鄂AFX299"/>
    <s v="鄂AFX299"/>
    <s v="马广楠"/>
    <s v="9.6米"/>
    <n v="1"/>
    <n v="0"/>
    <n v="1"/>
  </r>
  <r>
    <d v="2018-04-05T00:00:00"/>
    <s v="陈鹏"/>
    <n v="1430"/>
    <n v="1440"/>
    <x v="4"/>
    <x v="11"/>
    <s v="亚洲一号园区"/>
    <x v="4"/>
    <s v="WW0019030"/>
    <s v="0076932"/>
    <s v="武汉威伟机械"/>
    <s v="鄂AFX299"/>
    <s v="鄂AFX299"/>
    <s v="马广楠"/>
    <s v="9.6米"/>
    <n v="2"/>
    <n v="0"/>
    <n v="2"/>
  </r>
  <r>
    <d v="2018-04-05T00:00:00"/>
    <s v="陈鹏"/>
    <n v="1130"/>
    <n v="1140"/>
    <x v="4"/>
    <x v="11"/>
    <s v="亚洲一号园区"/>
    <x v="4"/>
    <s v="WW0019029"/>
    <s v="0076931"/>
    <s v="武汉威伟机械"/>
    <s v="鄂AFX299"/>
    <s v="鄂AFX299"/>
    <s v="马广楠"/>
    <s v="9.6米"/>
    <n v="1"/>
    <n v="0"/>
    <n v="1"/>
  </r>
  <r>
    <d v="2018-04-05T00:00:00"/>
    <s v="陈鹏"/>
    <n v="1030"/>
    <n v="1040"/>
    <x v="4"/>
    <x v="11"/>
    <s v="亚洲一号园区"/>
    <x v="4"/>
    <s v="WW0019028"/>
    <s v="0076930"/>
    <s v="武汉威伟机械"/>
    <s v="鄂AFX299"/>
    <s v="鄂AFX299"/>
    <s v="马广楠"/>
    <s v="9.6米"/>
    <n v="1"/>
    <n v="1"/>
    <n v="2"/>
  </r>
  <r>
    <d v="2018-04-05T00:00:00"/>
    <s v="陈鹏"/>
    <n v="2130"/>
    <n v="2140"/>
    <x v="4"/>
    <x v="11"/>
    <s v="亚洲一号园区"/>
    <x v="4"/>
    <s v="WW0019027"/>
    <s v="0076936"/>
    <s v="武汉威伟机械"/>
    <s v="鄂AFX299"/>
    <s v="鄂AFX299"/>
    <s v="马广楠"/>
    <s v="9.6米"/>
    <n v="1"/>
    <n v="0"/>
    <n v="1"/>
  </r>
  <r>
    <d v="2018-04-06T00:00:00"/>
    <s v="王燕"/>
    <n v="1530"/>
    <n v="1728"/>
    <x v="1"/>
    <x v="12"/>
    <s v="丰树园区"/>
    <x v="3"/>
    <s v="WW0019034"/>
    <s v="0028600"/>
    <s v="武汉威伟机械"/>
    <s v="鄂ANH299"/>
    <s v="鄂ANH299"/>
    <s v="杨勇"/>
    <s v="9.6米"/>
    <n v="14"/>
    <n v="0"/>
    <n v="14"/>
  </r>
  <r>
    <d v="2018-04-06T00:00:00"/>
    <s v="王燕"/>
    <n v="1730"/>
    <n v="1907"/>
    <x v="1"/>
    <x v="12"/>
    <s v="丰树园区"/>
    <x v="3"/>
    <s v="WW0017934"/>
    <s v="0085824"/>
    <s v="武汉威伟机械"/>
    <s v="鄂FJU350"/>
    <s v="鄂FJU350"/>
    <s v="李耀"/>
    <s v="9.6米"/>
    <n v="14"/>
    <n v="0"/>
    <n v="14"/>
  </r>
  <r>
    <d v="2018-04-06T00:00:00"/>
    <s v="陈安涛"/>
    <n v="1459"/>
    <n v="1642"/>
    <x v="0"/>
    <x v="6"/>
    <s v="丰树园区"/>
    <x v="3"/>
    <s v="WW0017933"/>
    <s v="0029886"/>
    <s v="武汉威伟机械"/>
    <s v="鄂AZR876"/>
    <s v="鄂AZR876"/>
    <s v="欧文科"/>
    <s v="9.6米"/>
    <n v="11"/>
    <n v="0"/>
    <n v="11"/>
  </r>
  <r>
    <d v="2018-04-06T00:00:00"/>
    <s v="王成"/>
    <n v="1929"/>
    <n v="2103"/>
    <x v="0"/>
    <x v="6"/>
    <s v="丰树园区"/>
    <x v="3"/>
    <s v="WW0017932"/>
    <s v="0029893"/>
    <s v="武汉威伟机械"/>
    <s v="鄂AFE237"/>
    <s v="鄂AFE237"/>
    <s v="童红兵"/>
    <s v="9.6米"/>
    <n v="14"/>
    <n v="0"/>
    <n v="14"/>
  </r>
  <r>
    <d v="2018-04-06T00:00:00"/>
    <s v="王成"/>
    <n v="1930"/>
    <n v="2130"/>
    <x v="0"/>
    <x v="6"/>
    <s v="丰树园区"/>
    <x v="3"/>
    <s v="WW0017931"/>
    <s v="0085959"/>
    <s v="武汉威伟机械"/>
    <s v="鄂AZV377"/>
    <s v="鄂AZV377"/>
    <s v="代永华"/>
    <s v="9.6米"/>
    <n v="6"/>
    <n v="0"/>
    <n v="6"/>
  </r>
  <r>
    <d v="2018-04-06T00:00:00"/>
    <s v="邱振"/>
    <n v="1700"/>
    <n v="1723"/>
    <x v="3"/>
    <x v="13"/>
    <s v="丰树园区"/>
    <x v="3"/>
    <s v="WW0017825"/>
    <s v="0085772"/>
    <s v="武汉威伟机械"/>
    <s v="鄂AAW309"/>
    <s v="鄂AAW309"/>
    <s v="姚东明"/>
    <s v="9.6米"/>
    <n v="14"/>
    <n v="0"/>
    <n v="14"/>
  </r>
  <r>
    <d v="2018-04-06T00:00:00"/>
    <s v="周宏兵"/>
    <n v="1955"/>
    <n v="2025"/>
    <x v="3"/>
    <x v="13"/>
    <s v="丰树园区"/>
    <x v="3"/>
    <s v="WW0017859"/>
    <s v="0085773"/>
    <s v="武汉威伟机械"/>
    <s v="鄂AAW309"/>
    <s v="鄂AAW309"/>
    <s v="姚东明"/>
    <s v="9.6米"/>
    <n v="14"/>
    <n v="0"/>
    <n v="14"/>
  </r>
  <r>
    <d v="2018-04-06T00:00:00"/>
    <s v="周宏兵"/>
    <n v="1030"/>
    <n v="1050"/>
    <x v="3"/>
    <x v="13"/>
    <s v="丰树园区"/>
    <x v="3"/>
    <s v="WW0016179"/>
    <s v="0085644"/>
    <s v="武汉威伟机械"/>
    <s v="鄂ABY277"/>
    <s v="鄂ABY277"/>
    <s v="邓军"/>
    <s v="9.6米"/>
    <n v="14"/>
    <n v="0"/>
    <n v="14"/>
  </r>
  <r>
    <d v="2018-04-06T00:00:00"/>
    <s v="叶方俊"/>
    <n v="1400"/>
    <n v="1420"/>
    <x v="3"/>
    <x v="13"/>
    <s v="丰树园区"/>
    <x v="3"/>
    <s v="WW0015571"/>
    <s v="0085839"/>
    <s v="武汉威伟机械"/>
    <s v="鄂AF1588"/>
    <s v="鄂AF1588"/>
    <s v="陈和敏"/>
    <s v="9.6米"/>
    <n v="12"/>
    <n v="0"/>
    <n v="12"/>
  </r>
  <r>
    <d v="2018-04-06T00:00:00"/>
    <s v="贺成"/>
    <n v="2154"/>
    <n v="2203"/>
    <x v="3"/>
    <x v="13"/>
    <s v="丰树园区"/>
    <x v="3"/>
    <s v="WW0018058"/>
    <s v="0028548"/>
    <s v="武汉威伟机械"/>
    <s v="鄂AZR876"/>
    <s v="鄂AZR876"/>
    <s v="欧文科"/>
    <s v="9.6米"/>
    <n v="5"/>
    <n v="0"/>
    <n v="5"/>
  </r>
  <r>
    <d v="2018-04-06T00:00:00"/>
    <s v="贺成"/>
    <n v="1927"/>
    <n v="1949"/>
    <x v="3"/>
    <x v="13"/>
    <s v="丰树园区"/>
    <x v="3"/>
    <s v="WW0019831"/>
    <s v="0078029"/>
    <s v="武汉威伟机械"/>
    <s v="鄂AZR876"/>
    <s v="鄂AZR876"/>
    <s v="欧文科"/>
    <s v="9.6米"/>
    <n v="14"/>
    <n v="0"/>
    <n v="14"/>
  </r>
  <r>
    <d v="2018-04-06T00:00:00"/>
    <s v="涂爱武"/>
    <n v="2050"/>
    <n v="2100"/>
    <x v="2"/>
    <x v="10"/>
    <s v="亚洲一号园区"/>
    <x v="4"/>
    <s v="WW0019635"/>
    <s v="0085837"/>
    <s v="武汉威伟机械"/>
    <s v="鄂AF1588"/>
    <s v="鄂AF1588"/>
    <s v="陈和敏"/>
    <s v="9.6米"/>
    <n v="14"/>
    <n v="0"/>
    <n v="14"/>
  </r>
  <r>
    <d v="2018-04-06T00:00:00"/>
    <s v="邱芳祥"/>
    <n v="1653"/>
    <n v="1703"/>
    <x v="2"/>
    <x v="10"/>
    <s v="亚洲一号园区"/>
    <x v="4"/>
    <s v="WW0019634"/>
    <s v="0085830"/>
    <s v="武汉威伟机械"/>
    <s v="鄂AF1588"/>
    <s v="鄂AF1588"/>
    <s v="陈和敏"/>
    <s v="9.6米"/>
    <n v="14"/>
    <n v="0"/>
    <n v="14"/>
  </r>
  <r>
    <d v="2018-04-06T00:00:00"/>
    <s v="邱芳祥"/>
    <n v="1225"/>
    <n v="1235"/>
    <x v="2"/>
    <x v="10"/>
    <s v="亚洲一号园区"/>
    <x v="4"/>
    <s v="WW0016580"/>
    <s v="0085656"/>
    <s v="武汉威伟机械"/>
    <s v="鄂AF1588"/>
    <s v="鄂AF1588"/>
    <s v="陈和敏"/>
    <s v="9.6米"/>
    <n v="14"/>
    <n v="0"/>
    <n v="14"/>
  </r>
  <r>
    <d v="2018-04-06T00:00:00"/>
    <s v="邱芳祥"/>
    <n v="1122"/>
    <n v="1132"/>
    <x v="2"/>
    <x v="10"/>
    <s v="亚洲一号园区"/>
    <x v="4"/>
    <s v="WW0017942"/>
    <s v="0085655"/>
    <s v="武汉威伟机械"/>
    <s v="鄂AF1588"/>
    <s v="鄂AF1588"/>
    <s v="陈和敏"/>
    <s v="9.6米"/>
    <n v="14"/>
    <n v="0"/>
    <n v="14"/>
  </r>
  <r>
    <d v="2018-04-06T00:00:00"/>
    <s v="邱芳祥"/>
    <n v="935"/>
    <n v="945"/>
    <x v="2"/>
    <x v="10"/>
    <s v="亚洲一号园区"/>
    <x v="4"/>
    <s v="WW0017941"/>
    <s v="0085717"/>
    <s v="武汉威伟机械"/>
    <s v="鄂AF1588"/>
    <s v="鄂AF1588"/>
    <s v="陈和敏"/>
    <s v="9.6米"/>
    <n v="14"/>
    <n v="0"/>
    <n v="14"/>
  </r>
  <r>
    <d v="2018-04-06T00:00:00"/>
    <s v="涂爱武"/>
    <n v="35"/>
    <n v="45"/>
    <x v="2"/>
    <x v="10"/>
    <s v="亚洲一号园区"/>
    <x v="4"/>
    <s v="WW0017940"/>
    <s v="0085716"/>
    <s v="武汉威伟机械"/>
    <s v="鄂AF1588"/>
    <s v="鄂AF1588"/>
    <s v="陈和敏"/>
    <s v="9.6米"/>
    <n v="14"/>
    <n v="0"/>
    <n v="14"/>
  </r>
  <r>
    <d v="2018-04-06T00:00:00"/>
    <s v="陈鹏"/>
    <n v="2130"/>
    <n v="2140"/>
    <x v="4"/>
    <x v="11"/>
    <s v="亚洲一号园区"/>
    <x v="4"/>
    <s v="WW0017939"/>
    <s v="0076944"/>
    <s v="武汉威伟机械"/>
    <s v="鄂AFX299"/>
    <s v="鄂AFX299"/>
    <s v="马广楠"/>
    <s v="9.6米"/>
    <n v="1"/>
    <n v="0"/>
    <n v="1"/>
  </r>
  <r>
    <d v="2018-04-06T00:00:00"/>
    <s v="陈鹏"/>
    <n v="2020"/>
    <n v="2030"/>
    <x v="4"/>
    <x v="11"/>
    <s v="亚洲一号园区"/>
    <x v="4"/>
    <s v="WW0017938"/>
    <s v="0076943"/>
    <s v="武汉威伟机械"/>
    <s v="鄂AFX299"/>
    <s v="鄂AFX299"/>
    <s v="马广楠"/>
    <s v="9.6米"/>
    <n v="1"/>
    <n v="0"/>
    <n v="1"/>
  </r>
  <r>
    <d v="2018-04-06T00:00:00"/>
    <s v="陈鹏"/>
    <n v="1630"/>
    <n v="1640"/>
    <x v="4"/>
    <x v="11"/>
    <s v="亚洲一号园区"/>
    <x v="4"/>
    <s v="WW0017935"/>
    <s v="0076942"/>
    <s v="武汉威伟机械"/>
    <s v="鄂AFX299"/>
    <s v="鄂AFX299"/>
    <s v="马广楠"/>
    <s v="9.6米"/>
    <n v="1"/>
    <n v="0"/>
    <n v="1"/>
  </r>
  <r>
    <d v="2018-04-06T00:00:00"/>
    <s v="陈鹏"/>
    <n v="1530"/>
    <n v="1540"/>
    <x v="4"/>
    <x v="11"/>
    <s v="亚洲一号园区"/>
    <x v="4"/>
    <s v="WW0017552"/>
    <s v="0076941"/>
    <s v="武汉威伟机械"/>
    <s v="鄂AFX299"/>
    <s v="鄂AFX299"/>
    <s v="马广楠"/>
    <s v="9.6米"/>
    <n v="1"/>
    <n v="0"/>
    <n v="1"/>
  </r>
  <r>
    <d v="2018-04-06T00:00:00"/>
    <s v="陈鹏"/>
    <n v="1420"/>
    <n v="1430"/>
    <x v="4"/>
    <x v="11"/>
    <s v="亚洲一号园区"/>
    <x v="4"/>
    <s v="WW0017551"/>
    <s v="0076940"/>
    <s v="武汉威伟机械"/>
    <s v="鄂AFX299"/>
    <s v="鄂AFX299"/>
    <s v="马广楠"/>
    <s v="9.6米"/>
    <n v="1"/>
    <n v="0"/>
    <n v="1"/>
  </r>
  <r>
    <d v="2018-04-06T00:00:00"/>
    <s v="陈鹏"/>
    <n v="1135"/>
    <n v="1145"/>
    <x v="4"/>
    <x v="11"/>
    <s v="亚洲一号园区"/>
    <x v="4"/>
    <s v="WW0017550"/>
    <s v="0076939"/>
    <s v="武汉威伟机械"/>
    <s v="鄂AFX299"/>
    <s v="鄂AFX299"/>
    <s v="马广楠"/>
    <s v="9.6米"/>
    <n v="1"/>
    <n v="0"/>
    <n v="1"/>
  </r>
  <r>
    <d v="2018-04-06T00:00:00"/>
    <s v="陈鹏"/>
    <n v="1030"/>
    <n v="1040"/>
    <x v="4"/>
    <x v="11"/>
    <s v="亚洲一号园区"/>
    <x v="4"/>
    <s v="WW0017549"/>
    <s v="0076938"/>
    <s v="武汉威伟机械"/>
    <s v="鄂AFX299"/>
    <s v="鄂AFX299"/>
    <s v="马广楠"/>
    <s v="9.6米"/>
    <n v="1"/>
    <n v="0"/>
    <n v="1"/>
  </r>
  <r>
    <d v="2018-04-06T00:00:00"/>
    <s v="陈鹏"/>
    <n v="2320"/>
    <n v="2330"/>
    <x v="4"/>
    <x v="11"/>
    <s v="亚洲一号园区"/>
    <x v="4"/>
    <s v="WW0017548"/>
    <s v="0076945"/>
    <s v="武汉威伟机械"/>
    <s v="鄂AFX299"/>
    <s v="鄂AFX299"/>
    <s v="马广楠"/>
    <s v="9.6米"/>
    <n v="1"/>
    <n v="0"/>
    <n v="1"/>
  </r>
  <r>
    <d v="2018-04-06T00:00:00"/>
    <s v="涂爱武"/>
    <n v="2235"/>
    <n v="2249"/>
    <x v="2"/>
    <x v="10"/>
    <s v="亚洲一号园区"/>
    <x v="4"/>
    <s v="WW0019037"/>
    <s v="0085790"/>
    <s v="武汉威伟机械"/>
    <s v="鄂AMT870"/>
    <s v="鄂AMT870"/>
    <s v="周华安"/>
    <s v="9.6米"/>
    <n v="14"/>
    <n v="0"/>
    <n v="14"/>
  </r>
  <r>
    <d v="2018-04-06T00:00:00"/>
    <s v="涂爱武"/>
    <n v="1930"/>
    <n v="1940"/>
    <x v="2"/>
    <x v="10"/>
    <s v="亚洲一号园区"/>
    <x v="4"/>
    <s v="WW0019038"/>
    <s v="0085791"/>
    <s v="武汉威伟机械"/>
    <s v="鄂AMT870"/>
    <s v="鄂AMT870"/>
    <s v="周华安"/>
    <s v="9.6米"/>
    <n v="14"/>
    <n v="0"/>
    <n v="14"/>
  </r>
  <r>
    <d v="2018-04-06T00:00:00"/>
    <s v="邱芳祥"/>
    <n v="1521"/>
    <n v="1531"/>
    <x v="2"/>
    <x v="10"/>
    <s v="亚洲一号园区"/>
    <x v="4"/>
    <s v="WW0019039"/>
    <s v="0085775"/>
    <s v="武汉威伟机械"/>
    <s v="鄂AMT870"/>
    <s v="鄂AMT870"/>
    <s v="周华安"/>
    <s v="9.6米"/>
    <n v="14"/>
    <n v="0"/>
    <n v="14"/>
  </r>
  <r>
    <d v="2018-04-06T00:00:00"/>
    <s v="邱芳祥"/>
    <n v="1123"/>
    <n v="1133"/>
    <x v="2"/>
    <x v="10"/>
    <s v="亚洲一号园区"/>
    <x v="4"/>
    <s v="WW0019040"/>
    <s v="0085774"/>
    <s v="武汉威伟机械"/>
    <s v="鄂AMT870"/>
    <s v="鄂AMT870"/>
    <s v="周华安"/>
    <s v="9.6米"/>
    <n v="6"/>
    <n v="0"/>
    <n v="6"/>
  </r>
  <r>
    <d v="2018-04-06T00:00:00"/>
    <s v="邱芳祥"/>
    <n v="1030"/>
    <n v="1040"/>
    <x v="2"/>
    <x v="10"/>
    <s v="亚洲一号园区"/>
    <x v="4"/>
    <s v="WW0019041"/>
    <s v="0085725"/>
    <s v="武汉威伟机械"/>
    <s v="鄂AMT870"/>
    <s v="鄂AMT870"/>
    <s v="周华安"/>
    <s v="9.6米"/>
    <n v="14"/>
    <n v="0"/>
    <n v="14"/>
  </r>
  <r>
    <d v="2018-04-07T00:00:00"/>
    <s v="王燕"/>
    <n v="1540"/>
    <n v="1728"/>
    <x v="1"/>
    <x v="12"/>
    <s v="丰树园区"/>
    <x v="4"/>
    <s v="WW0017859"/>
    <s v="0029794"/>
    <s v="武汉威伟机械"/>
    <s v="鄂AZV373"/>
    <s v="鄂AZV373"/>
    <s v="宋辉"/>
    <s v="9.6米"/>
    <n v="14"/>
    <n v="0"/>
    <n v="14"/>
  </r>
  <r>
    <d v="2018-04-07T00:00:00"/>
    <s v="王燕"/>
    <n v="1400"/>
    <n v="1526"/>
    <x v="1"/>
    <x v="12"/>
    <s v="丰树园区"/>
    <x v="4"/>
    <s v="WW0016179"/>
    <s v="0024221"/>
    <s v="武汉威伟机械"/>
    <s v="鄂AQQ353"/>
    <s v="鄂AQQ353"/>
    <s v="丁鹏"/>
    <s v="9.6米"/>
    <n v="14"/>
    <n v="0"/>
    <n v="14"/>
  </r>
  <r>
    <d v="2018-04-07T00:00:00"/>
    <s v="王成"/>
    <n v="1840"/>
    <n v="2040"/>
    <x v="0"/>
    <x v="6"/>
    <s v="丰树园区"/>
    <x v="3"/>
    <s v="WW0015571"/>
    <s v="0029892"/>
    <s v="武汉威伟机械"/>
    <s v="鄂ALU151"/>
    <s v="鄂ALU151"/>
    <s v="李明华"/>
    <s v="9.6米"/>
    <n v="14"/>
    <n v="0"/>
    <n v="14"/>
  </r>
  <r>
    <d v="2018-04-07T00:00:00"/>
    <s v="王成"/>
    <n v="1930"/>
    <n v="2115"/>
    <x v="0"/>
    <x v="6"/>
    <s v="丰树园区"/>
    <x v="3"/>
    <s v="WW0018058"/>
    <s v="0029894"/>
    <s v="武汉威伟机械"/>
    <s v="鄂AAW309"/>
    <s v="鄂AAW309"/>
    <s v="姚东明"/>
    <s v="9.6米"/>
    <n v="7"/>
    <n v="0"/>
    <n v="7"/>
  </r>
  <r>
    <d v="2018-04-07T00:00:00"/>
    <s v="王燕"/>
    <n v="1850"/>
    <n v="2040"/>
    <x v="1"/>
    <x v="12"/>
    <s v="丰树园区"/>
    <x v="3"/>
    <s v="WW0019831"/>
    <s v="0029795"/>
    <s v="武汉威伟机械"/>
    <s v="鄂ABY256"/>
    <s v="鄂ABY256"/>
    <s v="洪家国"/>
    <s v="9.6米"/>
    <n v="14"/>
    <n v="0"/>
    <n v="14"/>
  </r>
  <r>
    <d v="2018-04-07T00:00:00"/>
    <s v="周宏桂"/>
    <n v="1945"/>
    <n v="2028"/>
    <x v="6"/>
    <x v="13"/>
    <s v="丰树园区"/>
    <x v="3"/>
    <s v="WW0019635"/>
    <s v="0085699"/>
    <s v="武汉威伟机械"/>
    <s v="鄂AZR992"/>
    <s v="鄂AZR992"/>
    <s v="潘涛"/>
    <s v="9.6米"/>
    <n v="14"/>
    <n v="0"/>
    <n v="14"/>
  </r>
  <r>
    <d v="2018-04-07T00:00:00"/>
    <s v="曹才锋"/>
    <n v="1322"/>
    <n v="1338"/>
    <x v="6"/>
    <x v="13"/>
    <s v="丰树园区"/>
    <x v="3"/>
    <s v="WW0019634"/>
    <s v="0085708"/>
    <s v="武汉威伟机械"/>
    <s v="鄂AZR992"/>
    <s v="鄂AZR992"/>
    <s v="潘涛"/>
    <s v="9.6米"/>
    <n v="9"/>
    <n v="0"/>
    <n v="9"/>
  </r>
  <r>
    <d v="2018-04-07T00:00:00"/>
    <s v="周宏桂"/>
    <n v="2152"/>
    <n v="2202"/>
    <x v="6"/>
    <x v="13"/>
    <s v="丰树园区"/>
    <x v="3"/>
    <s v="WW0016580"/>
    <s v="0076499"/>
    <s v="武汉威伟机械"/>
    <s v="鄂AZV377"/>
    <s v="鄂AZV377"/>
    <s v="代永华"/>
    <s v="9.6米"/>
    <n v="11"/>
    <n v="0"/>
    <n v="11"/>
  </r>
  <r>
    <d v="2018-04-07T00:00:00"/>
    <s v="涂爱武"/>
    <n v="1910"/>
    <n v="1920"/>
    <x v="2"/>
    <x v="14"/>
    <s v="亚洲一号园区"/>
    <x v="4"/>
    <s v="WW0017942"/>
    <s v="0076514"/>
    <s v="武汉威伟机械"/>
    <s v="鄂AMT870"/>
    <s v="鄂AMT870"/>
    <s v="周华安"/>
    <s v="9.6米"/>
    <n v="14"/>
    <n v="0"/>
    <n v="14"/>
  </r>
  <r>
    <d v="2018-04-07T00:00:00"/>
    <s v="涂爱武"/>
    <n v="1645"/>
    <n v="1655"/>
    <x v="2"/>
    <x v="14"/>
    <s v="亚洲一号园区"/>
    <x v="4"/>
    <s v="WW0017941"/>
    <s v="0076513"/>
    <s v="武汉威伟机械"/>
    <s v="鄂AMT870"/>
    <s v="鄂AMT870"/>
    <s v="周华安"/>
    <s v="9.6米"/>
    <n v="14"/>
    <n v="0"/>
    <n v="14"/>
  </r>
  <r>
    <d v="2018-04-07T00:00:00"/>
    <s v="杜传英"/>
    <n v="1145"/>
    <n v="1155"/>
    <x v="2"/>
    <x v="14"/>
    <s v="亚洲一号园区"/>
    <x v="4"/>
    <s v="WW0017940"/>
    <s v="0085781"/>
    <s v="武汉威伟机械"/>
    <s v="鄂AMT870"/>
    <s v="鄂AMT870"/>
    <s v="周华安"/>
    <s v="9.6米"/>
    <n v="5"/>
    <n v="0"/>
    <n v="5"/>
  </r>
  <r>
    <d v="2018-04-07T00:00:00"/>
    <s v="杜传英"/>
    <n v="1040"/>
    <n v="1050"/>
    <x v="2"/>
    <x v="14"/>
    <s v="亚洲一号园区"/>
    <x v="4"/>
    <s v="WW0017939"/>
    <s v="0085779"/>
    <s v="武汉威伟机械"/>
    <s v="鄂AMT870"/>
    <s v="鄂AMT870"/>
    <s v="周华安"/>
    <s v="9.6米"/>
    <n v="14"/>
    <n v="0"/>
    <n v="14"/>
  </r>
  <r>
    <d v="2018-04-07T00:00:00"/>
    <s v="杜传英"/>
    <n v="930"/>
    <n v="940"/>
    <x v="2"/>
    <x v="14"/>
    <s v="亚洲一号园区"/>
    <x v="4"/>
    <s v="WW0017938"/>
    <s v="0085789"/>
    <s v="武汉威伟机械"/>
    <s v="鄂AMT870"/>
    <s v="鄂AMT870"/>
    <s v="周华安"/>
    <s v="9.6米"/>
    <n v="14"/>
    <n v="0"/>
    <n v="14"/>
  </r>
  <r>
    <d v="2018-04-07T00:00:00"/>
    <s v="涂爱武"/>
    <n v="30"/>
    <n v="40"/>
    <x v="2"/>
    <x v="14"/>
    <s v="亚洲一号园区"/>
    <x v="4"/>
    <s v="WW0017935"/>
    <s v="0085777"/>
    <s v="武汉威伟机械"/>
    <s v="鄂AMT870"/>
    <s v="鄂AMT870"/>
    <s v="周华安"/>
    <s v="9.6米"/>
    <n v="14"/>
    <n v="0"/>
    <n v="14"/>
  </r>
  <r>
    <d v="2018-04-07T00:00:00"/>
    <s v="涂爱武"/>
    <n v="215"/>
    <n v="2225"/>
    <x v="2"/>
    <x v="14"/>
    <s v="亚洲一号园区"/>
    <x v="4"/>
    <s v="WW0017552"/>
    <s v="0076487"/>
    <s v="武汉威伟机械"/>
    <s v="鄂AF1588"/>
    <s v="鄂AF1588"/>
    <s v="陈和敏"/>
    <s v="9.6米"/>
    <n v="14"/>
    <n v="0"/>
    <n v="14"/>
  </r>
  <r>
    <d v="2018-04-07T00:00:00"/>
    <s v="涂爱武"/>
    <n v="2025"/>
    <n v="2035"/>
    <x v="2"/>
    <x v="14"/>
    <s v="亚洲一号园区"/>
    <x v="4"/>
    <s v="WW0017551"/>
    <s v="0076486"/>
    <s v="武汉威伟机械"/>
    <s v="鄂AF1588"/>
    <s v="鄂AF1588"/>
    <s v="陈和敏"/>
    <s v="9.6米"/>
    <n v="14"/>
    <n v="0"/>
    <n v="14"/>
  </r>
  <r>
    <d v="2018-04-07T00:00:00"/>
    <s v="涂爱武"/>
    <n v="1600"/>
    <n v="1610"/>
    <x v="2"/>
    <x v="14"/>
    <s v="亚洲一号园区"/>
    <x v="4"/>
    <s v="WW0017550"/>
    <s v="0085834"/>
    <s v="武汉威伟机械"/>
    <s v="鄂AF1588"/>
    <s v="鄂AF1588"/>
    <s v="陈和敏"/>
    <s v="9.6米"/>
    <n v="14"/>
    <n v="0"/>
    <n v="14"/>
  </r>
  <r>
    <d v="2018-04-07T00:00:00"/>
    <s v="杜传英"/>
    <n v="1132"/>
    <n v="1142"/>
    <x v="2"/>
    <x v="14"/>
    <s v="亚洲一号园区"/>
    <x v="4"/>
    <s v="WW0017549"/>
    <s v="0085835"/>
    <s v="武汉威伟机械"/>
    <s v="鄂AF1588"/>
    <s v="鄂AF1588"/>
    <s v="陈和敏"/>
    <s v="9.6米"/>
    <n v="14"/>
    <n v="0"/>
    <n v="14"/>
  </r>
  <r>
    <d v="2018-04-07T00:00:00"/>
    <s v="杜传英"/>
    <n v="1005"/>
    <n v="1015"/>
    <x v="2"/>
    <x v="14"/>
    <s v="亚洲一号园区"/>
    <x v="4"/>
    <s v="WW0017548"/>
    <s v="0085836"/>
    <s v="武汉威伟机械"/>
    <s v="鄂AF1588"/>
    <s v="鄂AF1588"/>
    <s v="陈和敏"/>
    <s v="9.6米"/>
    <n v="14"/>
    <n v="0"/>
    <n v="14"/>
  </r>
  <r>
    <d v="2018-04-07T00:00:00"/>
    <s v="陈鹏"/>
    <n v="1130"/>
    <n v="1140"/>
    <x v="4"/>
    <x v="11"/>
    <s v="亚洲一号园区"/>
    <x v="4"/>
    <s v="WW0019037"/>
    <s v="0076946"/>
    <s v="武汉威伟机械"/>
    <s v="鄂AFX299"/>
    <s v="鄂AFX299"/>
    <s v="马广楠"/>
    <s v="9.6米"/>
    <n v="1"/>
    <n v="0"/>
    <n v="1"/>
  </r>
  <r>
    <d v="2018-04-07T00:00:00"/>
    <s v="陈鹏"/>
    <n v="1510"/>
    <n v="1520"/>
    <x v="4"/>
    <x v="11"/>
    <s v="亚洲一号园区"/>
    <x v="4"/>
    <s v="WW0019038"/>
    <s v="0076947"/>
    <s v="武汉威伟机械"/>
    <s v="鄂AFX299"/>
    <s v="鄂AFX299"/>
    <s v="马广楠"/>
    <s v="9.6米"/>
    <n v="1"/>
    <n v="0"/>
    <n v="1"/>
  </r>
  <r>
    <d v="2018-04-07T00:00:00"/>
    <s v="陈鹏"/>
    <n v="1630"/>
    <n v="1640"/>
    <x v="4"/>
    <x v="11"/>
    <s v="亚洲一号园区"/>
    <x v="4"/>
    <s v="WW0019039"/>
    <s v="0076948"/>
    <s v="武汉威伟机械"/>
    <s v="鄂AFX299"/>
    <s v="鄂AFX299"/>
    <s v="马广楠"/>
    <s v="9.6米"/>
    <n v="1"/>
    <n v="0"/>
    <n v="1"/>
  </r>
  <r>
    <d v="2018-04-07T00:00:00"/>
    <s v="陈鹏"/>
    <n v="2111"/>
    <n v="2121"/>
    <x v="4"/>
    <x v="11"/>
    <s v="亚洲一号园区"/>
    <x v="4"/>
    <s v="WW0019040"/>
    <s v="0076949"/>
    <s v="武汉威伟机械"/>
    <s v="鄂AFX299"/>
    <s v="鄂AFX299"/>
    <s v="马广楠"/>
    <s v="9.6米"/>
    <n v="1"/>
    <n v="0"/>
    <n v="1"/>
  </r>
  <r>
    <d v="2018-04-07T00:00:00"/>
    <s v="陈鹏"/>
    <n v="1110"/>
    <n v="1120"/>
    <x v="4"/>
    <x v="11"/>
    <s v="亚洲一号园区"/>
    <x v="4"/>
    <s v="WW0019041"/>
    <s v="0076950"/>
    <s v="武汉威伟机械"/>
    <s v="鄂AFX299"/>
    <s v="鄂AFX299"/>
    <s v="马广楠"/>
    <s v="9.6米"/>
    <n v="1"/>
    <n v="0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2" cacheId="0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chartFormat="1">
  <location ref="A1:I8" firstHeaderRow="1" firstDataRow="2" firstDataCol="1"/>
  <pivotFields count="18">
    <pivotField numFmtId="14" showAll="0"/>
    <pivotField showAll="0"/>
    <pivotField showAll="0"/>
    <pivotField showAll="0"/>
    <pivotField axis="axisCol" showAll="0">
      <items count="8">
        <item x="0"/>
        <item x="2"/>
        <item x="1"/>
        <item x="4"/>
        <item x="3"/>
        <item x="5"/>
        <item x="6"/>
        <item t="default"/>
      </items>
    </pivotField>
    <pivotField showAll="0">
      <items count="16">
        <item x="5"/>
        <item x="7"/>
        <item x="3"/>
        <item x="0"/>
        <item x="6"/>
        <item x="1"/>
        <item x="2"/>
        <item x="4"/>
        <item x="10"/>
        <item x="12"/>
        <item x="8"/>
        <item x="14"/>
        <item x="11"/>
        <item x="9"/>
        <item x="13"/>
        <item t="default"/>
      </items>
    </pivotField>
    <pivotField showAll="0"/>
    <pivotField axis="axisRow" showAll="0">
      <items count="6">
        <item x="2"/>
        <item x="0"/>
        <item x="1"/>
        <item x="3"/>
        <item x="4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7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4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计数项:委托书单号" fld="8" subtotal="count" baseField="0" baseItem="0"/>
  </dataFields>
  <chartFormats count="8">
    <chartFormat chart="0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H109"/>
  <sheetViews>
    <sheetView topLeftCell="G1" workbookViewId="0">
      <selection activeCell="L11" sqref="L11"/>
    </sheetView>
  </sheetViews>
  <sheetFormatPr defaultRowHeight="15"/>
  <cols>
    <col min="1" max="1" width="13.25" style="3" bestFit="1" customWidth="1"/>
    <col min="2" max="2" width="8.875" style="3" bestFit="1" customWidth="1"/>
    <col min="3" max="3" width="11.375" style="3" bestFit="1" customWidth="1"/>
    <col min="4" max="4" width="15" style="3" bestFit="1" customWidth="1"/>
    <col min="5" max="5" width="16.625" style="3" bestFit="1" customWidth="1"/>
    <col min="6" max="6" width="18" style="3" bestFit="1" customWidth="1"/>
    <col min="7" max="7" width="16.625" style="3" bestFit="1" customWidth="1"/>
    <col min="8" max="8" width="11.375" style="3" bestFit="1" customWidth="1"/>
    <col min="9" max="10" width="14" style="3" bestFit="1" customWidth="1"/>
    <col min="11" max="11" width="16.625" style="3" bestFit="1" customWidth="1"/>
    <col min="12" max="12" width="14.5" style="30" bestFit="1" customWidth="1"/>
    <col min="13" max="13" width="8.875" style="3" bestFit="1" customWidth="1"/>
    <col min="14" max="14" width="7.875" style="3" bestFit="1" customWidth="1"/>
    <col min="15" max="16" width="19.25" style="3" bestFit="1" customWidth="1"/>
    <col min="17" max="17" width="6.5" style="3" bestFit="1" customWidth="1"/>
    <col min="18" max="18" width="11" style="3" customWidth="1"/>
    <col min="19" max="16384" width="9" style="3"/>
  </cols>
  <sheetData>
    <row r="1" spans="1:60" ht="21.75" customHeight="1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8</v>
      </c>
      <c r="J1" s="22" t="s">
        <v>9</v>
      </c>
      <c r="K1" s="21" t="s">
        <v>10</v>
      </c>
      <c r="L1" s="22" t="s">
        <v>11</v>
      </c>
      <c r="M1" s="21" t="s">
        <v>12</v>
      </c>
      <c r="N1" s="21" t="s">
        <v>13</v>
      </c>
      <c r="O1" s="21" t="s">
        <v>14</v>
      </c>
      <c r="P1" s="21" t="s">
        <v>15</v>
      </c>
      <c r="Q1" s="21" t="s">
        <v>16</v>
      </c>
      <c r="R1" s="24" t="s">
        <v>17</v>
      </c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</row>
    <row r="2" spans="1:60" s="17" customFormat="1" ht="18.75">
      <c r="A2" s="8">
        <v>43191</v>
      </c>
      <c r="B2" s="9" t="s">
        <v>28</v>
      </c>
      <c r="C2" s="18">
        <v>0.75138888888888899</v>
      </c>
      <c r="D2" s="18">
        <v>0.82986111111111116</v>
      </c>
      <c r="E2" s="10" t="s">
        <v>29</v>
      </c>
      <c r="F2" s="10" t="s">
        <v>30</v>
      </c>
      <c r="G2" s="11" t="s">
        <v>31</v>
      </c>
      <c r="H2" s="11" t="s">
        <v>32</v>
      </c>
      <c r="I2" s="12" t="s">
        <v>68</v>
      </c>
      <c r="J2" s="19" t="s">
        <v>33</v>
      </c>
      <c r="K2" s="7" t="s">
        <v>18</v>
      </c>
      <c r="L2" s="20" t="s">
        <v>179</v>
      </c>
      <c r="M2" s="16" t="s">
        <v>35</v>
      </c>
      <c r="N2" s="6" t="s">
        <v>19</v>
      </c>
      <c r="O2" s="14">
        <v>14</v>
      </c>
      <c r="P2" s="14">
        <v>0</v>
      </c>
      <c r="Q2" s="14">
        <f>SUM(O2:P2)</f>
        <v>14</v>
      </c>
      <c r="R2" s="7" t="str">
        <f>IF(A2&lt;&gt;"","分拣摆渡","----")</f>
        <v>分拣摆渡</v>
      </c>
    </row>
    <row r="3" spans="1:60" s="17" customFormat="1" ht="18.75">
      <c r="A3" s="8">
        <v>43191</v>
      </c>
      <c r="B3" s="9" t="s">
        <v>36</v>
      </c>
      <c r="C3" s="18">
        <v>0.68055555555555547</v>
      </c>
      <c r="D3" s="18">
        <v>0.7583333333333333</v>
      </c>
      <c r="E3" s="11" t="s">
        <v>37</v>
      </c>
      <c r="F3" s="11" t="s">
        <v>38</v>
      </c>
      <c r="G3" s="11" t="s">
        <v>31</v>
      </c>
      <c r="H3" s="11" t="s">
        <v>32</v>
      </c>
      <c r="I3" s="12" t="s">
        <v>69</v>
      </c>
      <c r="J3" s="19" t="s">
        <v>39</v>
      </c>
      <c r="K3" s="7" t="s">
        <v>18</v>
      </c>
      <c r="L3" s="20" t="s">
        <v>175</v>
      </c>
      <c r="M3" s="16" t="s">
        <v>41</v>
      </c>
      <c r="N3" s="6" t="s">
        <v>19</v>
      </c>
      <c r="O3" s="14">
        <v>14</v>
      </c>
      <c r="P3" s="14">
        <v>0</v>
      </c>
      <c r="Q3" s="14">
        <f t="shared" ref="Q3:Q11" si="0">SUM(O3:P3)</f>
        <v>14</v>
      </c>
      <c r="R3" s="7" t="str">
        <f t="shared" ref="R3:R67" si="1">IF(A3&lt;&gt;"","分拣摆渡","----")</f>
        <v>分拣摆渡</v>
      </c>
    </row>
    <row r="4" spans="1:60" s="17" customFormat="1" ht="18.75">
      <c r="A4" s="8">
        <v>43191</v>
      </c>
      <c r="B4" s="9" t="s">
        <v>45</v>
      </c>
      <c r="C4" s="18">
        <v>0.49305555555555558</v>
      </c>
      <c r="D4" s="18">
        <v>0.57500000000000007</v>
      </c>
      <c r="E4" s="11" t="s">
        <v>37</v>
      </c>
      <c r="F4" s="11" t="s">
        <v>38</v>
      </c>
      <c r="G4" s="11" t="s">
        <v>31</v>
      </c>
      <c r="H4" s="11" t="s">
        <v>32</v>
      </c>
      <c r="I4" s="12" t="s">
        <v>70</v>
      </c>
      <c r="J4" s="19" t="s">
        <v>46</v>
      </c>
      <c r="K4" s="7" t="s">
        <v>18</v>
      </c>
      <c r="L4" s="20" t="s">
        <v>1078</v>
      </c>
      <c r="M4" s="16" t="s">
        <v>48</v>
      </c>
      <c r="N4" s="6" t="s">
        <v>19</v>
      </c>
      <c r="O4" s="14">
        <v>14</v>
      </c>
      <c r="P4" s="14">
        <v>0</v>
      </c>
      <c r="Q4" s="14">
        <f t="shared" si="0"/>
        <v>14</v>
      </c>
      <c r="R4" s="7" t="str">
        <f t="shared" si="1"/>
        <v>分拣摆渡</v>
      </c>
    </row>
    <row r="5" spans="1:60" s="17" customFormat="1" ht="18.75">
      <c r="A5" s="8">
        <v>43191</v>
      </c>
      <c r="B5" s="9" t="s">
        <v>25</v>
      </c>
      <c r="C5" s="18">
        <v>0.62152777777777779</v>
      </c>
      <c r="D5" s="18">
        <v>0.70000000000000007</v>
      </c>
      <c r="E5" s="11" t="s">
        <v>26</v>
      </c>
      <c r="F5" s="11" t="s">
        <v>27</v>
      </c>
      <c r="G5" s="11" t="s">
        <v>31</v>
      </c>
      <c r="H5" s="11" t="s">
        <v>32</v>
      </c>
      <c r="I5" s="12" t="s">
        <v>49</v>
      </c>
      <c r="J5" s="19" t="s">
        <v>42</v>
      </c>
      <c r="K5" s="7" t="s">
        <v>18</v>
      </c>
      <c r="L5" s="20" t="s">
        <v>181</v>
      </c>
      <c r="M5" s="16" t="s">
        <v>44</v>
      </c>
      <c r="N5" s="6" t="s">
        <v>19</v>
      </c>
      <c r="O5" s="14">
        <v>14</v>
      </c>
      <c r="P5" s="14">
        <v>0</v>
      </c>
      <c r="Q5" s="14">
        <f t="shared" si="0"/>
        <v>14</v>
      </c>
      <c r="R5" s="7" t="str">
        <f t="shared" si="1"/>
        <v>分拣摆渡</v>
      </c>
    </row>
    <row r="6" spans="1:60" s="17" customFormat="1" ht="18.75">
      <c r="A6" s="8">
        <v>43191</v>
      </c>
      <c r="B6" s="9" t="s">
        <v>25</v>
      </c>
      <c r="C6" s="18">
        <v>0.62430555555555556</v>
      </c>
      <c r="D6" s="18">
        <v>0.69444444444444453</v>
      </c>
      <c r="E6" s="11" t="s">
        <v>26</v>
      </c>
      <c r="F6" s="11" t="s">
        <v>27</v>
      </c>
      <c r="G6" s="11" t="s">
        <v>31</v>
      </c>
      <c r="H6" s="11" t="s">
        <v>32</v>
      </c>
      <c r="I6" s="12" t="s">
        <v>145</v>
      </c>
      <c r="J6" s="19" t="s">
        <v>146</v>
      </c>
      <c r="K6" s="7" t="s">
        <v>18</v>
      </c>
      <c r="L6" s="20" t="s">
        <v>169</v>
      </c>
      <c r="M6" s="16" t="s">
        <v>51</v>
      </c>
      <c r="N6" s="6" t="s">
        <v>19</v>
      </c>
      <c r="O6" s="14">
        <v>14</v>
      </c>
      <c r="P6" s="14">
        <v>0</v>
      </c>
      <c r="Q6" s="14">
        <f t="shared" si="0"/>
        <v>14</v>
      </c>
      <c r="R6" s="7" t="str">
        <f t="shared" si="1"/>
        <v>分拣摆渡</v>
      </c>
    </row>
    <row r="7" spans="1:60" s="17" customFormat="1" ht="18.75">
      <c r="A7" s="8">
        <v>43191</v>
      </c>
      <c r="B7" s="9" t="s">
        <v>63</v>
      </c>
      <c r="C7" s="18">
        <v>0.81180555555555556</v>
      </c>
      <c r="D7" s="18">
        <v>0.88194444444444453</v>
      </c>
      <c r="E7" s="11" t="s">
        <v>37</v>
      </c>
      <c r="F7" s="11" t="s">
        <v>38</v>
      </c>
      <c r="G7" s="11" t="s">
        <v>31</v>
      </c>
      <c r="H7" s="11" t="s">
        <v>32</v>
      </c>
      <c r="I7" s="12" t="s">
        <v>67</v>
      </c>
      <c r="J7" s="19" t="s">
        <v>64</v>
      </c>
      <c r="K7" s="7" t="s">
        <v>18</v>
      </c>
      <c r="L7" s="20" t="s">
        <v>511</v>
      </c>
      <c r="M7" s="16" t="s">
        <v>66</v>
      </c>
      <c r="N7" s="6" t="s">
        <v>19</v>
      </c>
      <c r="O7" s="14">
        <v>14</v>
      </c>
      <c r="P7" s="14">
        <v>0</v>
      </c>
      <c r="Q7" s="14">
        <f>SUM(O7:P7)</f>
        <v>14</v>
      </c>
      <c r="R7" s="7" t="str">
        <f t="shared" si="1"/>
        <v>分拣摆渡</v>
      </c>
    </row>
    <row r="8" spans="1:60" s="17" customFormat="1" ht="18.75">
      <c r="A8" s="8">
        <v>43191</v>
      </c>
      <c r="B8" s="9" t="s">
        <v>71</v>
      </c>
      <c r="C8" s="25">
        <v>2112</v>
      </c>
      <c r="D8" s="25">
        <v>2122</v>
      </c>
      <c r="E8" s="11" t="s">
        <v>72</v>
      </c>
      <c r="F8" s="11" t="s">
        <v>73</v>
      </c>
      <c r="G8" s="11" t="s">
        <v>74</v>
      </c>
      <c r="H8" s="11" t="s">
        <v>75</v>
      </c>
      <c r="I8" s="12" t="s">
        <v>76</v>
      </c>
      <c r="J8" s="19" t="s">
        <v>77</v>
      </c>
      <c r="K8" s="7" t="str">
        <f t="shared" ref="K8:K19" si="2">IF(A8&lt;&gt;"","武汉威伟机械","------")</f>
        <v>武汉威伟机械</v>
      </c>
      <c r="L8" s="20" t="s">
        <v>164</v>
      </c>
      <c r="M8" s="16" t="s">
        <v>79</v>
      </c>
      <c r="N8" s="7" t="str">
        <f>IF(L8&lt;&gt;"","9.6米","--")</f>
        <v>9.6米</v>
      </c>
      <c r="O8" s="14">
        <v>13</v>
      </c>
      <c r="P8" s="14">
        <v>0</v>
      </c>
      <c r="Q8" s="14">
        <f t="shared" si="0"/>
        <v>13</v>
      </c>
      <c r="R8" s="7" t="str">
        <f t="shared" si="1"/>
        <v>分拣摆渡</v>
      </c>
    </row>
    <row r="9" spans="1:60" s="17" customFormat="1" ht="18.75">
      <c r="A9" s="8">
        <v>43191</v>
      </c>
      <c r="B9" s="9" t="s">
        <v>89</v>
      </c>
      <c r="C9" s="25">
        <v>2112</v>
      </c>
      <c r="D9" s="25">
        <v>2122</v>
      </c>
      <c r="E9" s="11" t="s">
        <v>72</v>
      </c>
      <c r="F9" s="11" t="s">
        <v>73</v>
      </c>
      <c r="G9" s="11" t="s">
        <v>74</v>
      </c>
      <c r="H9" s="11" t="s">
        <v>75</v>
      </c>
      <c r="I9" s="12" t="s">
        <v>80</v>
      </c>
      <c r="J9" s="19" t="s">
        <v>81</v>
      </c>
      <c r="K9" s="7" t="str">
        <f t="shared" si="2"/>
        <v>武汉威伟机械</v>
      </c>
      <c r="L9" s="20" t="s">
        <v>164</v>
      </c>
      <c r="M9" s="16" t="s">
        <v>79</v>
      </c>
      <c r="N9" s="7" t="str">
        <f t="shared" ref="N9:N76" si="3">IF(L9&lt;&gt;"","9.6米","--")</f>
        <v>9.6米</v>
      </c>
      <c r="O9" s="14">
        <v>14</v>
      </c>
      <c r="P9" s="14">
        <v>0</v>
      </c>
      <c r="Q9" s="14">
        <f t="shared" si="0"/>
        <v>14</v>
      </c>
      <c r="R9" s="7" t="str">
        <f t="shared" si="1"/>
        <v>分拣摆渡</v>
      </c>
    </row>
    <row r="10" spans="1:60" s="17" customFormat="1" ht="18.75">
      <c r="A10" s="8">
        <v>43191</v>
      </c>
      <c r="B10" s="9" t="s">
        <v>89</v>
      </c>
      <c r="C10" s="25">
        <v>2112</v>
      </c>
      <c r="D10" s="25">
        <v>2122</v>
      </c>
      <c r="E10" s="11" t="s">
        <v>72</v>
      </c>
      <c r="F10" s="11" t="s">
        <v>73</v>
      </c>
      <c r="G10" s="11" t="s">
        <v>74</v>
      </c>
      <c r="H10" s="11" t="s">
        <v>75</v>
      </c>
      <c r="I10" s="12" t="s">
        <v>82</v>
      </c>
      <c r="J10" s="19" t="s">
        <v>84</v>
      </c>
      <c r="K10" s="7" t="str">
        <f t="shared" si="2"/>
        <v>武汉威伟机械</v>
      </c>
      <c r="L10" s="20" t="s">
        <v>164</v>
      </c>
      <c r="M10" s="16" t="s">
        <v>79</v>
      </c>
      <c r="N10" s="7" t="str">
        <f t="shared" si="3"/>
        <v>9.6米</v>
      </c>
      <c r="O10" s="14">
        <v>6</v>
      </c>
      <c r="P10" s="14">
        <v>0</v>
      </c>
      <c r="Q10" s="14">
        <f t="shared" si="0"/>
        <v>6</v>
      </c>
      <c r="R10" s="7" t="str">
        <f t="shared" si="1"/>
        <v>分拣摆渡</v>
      </c>
    </row>
    <row r="11" spans="1:60" s="17" customFormat="1" ht="18.75">
      <c r="A11" s="8">
        <v>43191</v>
      </c>
      <c r="B11" s="9" t="s">
        <v>89</v>
      </c>
      <c r="C11" s="25">
        <v>1151</v>
      </c>
      <c r="D11" s="25">
        <v>1201</v>
      </c>
      <c r="E11" s="11" t="s">
        <v>72</v>
      </c>
      <c r="F11" s="11" t="s">
        <v>73</v>
      </c>
      <c r="G11" s="11" t="s">
        <v>74</v>
      </c>
      <c r="H11" s="11" t="s">
        <v>75</v>
      </c>
      <c r="I11" s="12" t="s">
        <v>85</v>
      </c>
      <c r="J11" s="19" t="s">
        <v>86</v>
      </c>
      <c r="K11" s="7" t="str">
        <f t="shared" si="2"/>
        <v>武汉威伟机械</v>
      </c>
      <c r="L11" s="20" t="s">
        <v>164</v>
      </c>
      <c r="M11" s="16" t="s">
        <v>79</v>
      </c>
      <c r="N11" s="7" t="str">
        <f t="shared" si="3"/>
        <v>9.6米</v>
      </c>
      <c r="O11" s="14">
        <v>14</v>
      </c>
      <c r="P11" s="14">
        <v>0</v>
      </c>
      <c r="Q11" s="14">
        <f t="shared" si="0"/>
        <v>14</v>
      </c>
      <c r="R11" s="7" t="str">
        <f t="shared" si="1"/>
        <v>分拣摆渡</v>
      </c>
    </row>
    <row r="12" spans="1:60" s="17" customFormat="1" ht="18.75">
      <c r="A12" s="8">
        <v>43191</v>
      </c>
      <c r="B12" s="9" t="s">
        <v>89</v>
      </c>
      <c r="C12" s="25">
        <v>1006</v>
      </c>
      <c r="D12" s="25">
        <v>1016</v>
      </c>
      <c r="E12" s="11" t="s">
        <v>72</v>
      </c>
      <c r="F12" s="11" t="s">
        <v>73</v>
      </c>
      <c r="G12" s="11" t="s">
        <v>74</v>
      </c>
      <c r="H12" s="11" t="s">
        <v>75</v>
      </c>
      <c r="I12" s="12" t="s">
        <v>87</v>
      </c>
      <c r="J12" s="19" t="s">
        <v>88</v>
      </c>
      <c r="K12" s="7" t="str">
        <f t="shared" si="2"/>
        <v>武汉威伟机械</v>
      </c>
      <c r="L12" s="20" t="s">
        <v>164</v>
      </c>
      <c r="M12" s="16" t="s">
        <v>79</v>
      </c>
      <c r="N12" s="7" t="str">
        <f t="shared" ref="N12" si="4">IF(L12&lt;&gt;"","9.6米","--")</f>
        <v>9.6米</v>
      </c>
      <c r="O12" s="14">
        <v>14</v>
      </c>
      <c r="P12" s="14">
        <v>0</v>
      </c>
      <c r="Q12" s="14">
        <f t="shared" ref="Q12" si="5">SUM(O12:P12)</f>
        <v>14</v>
      </c>
      <c r="R12" s="7" t="str">
        <f t="shared" ref="R12" si="6">IF(A12&lt;&gt;"","分拣摆渡","----")</f>
        <v>分拣摆渡</v>
      </c>
    </row>
    <row r="13" spans="1:60" s="17" customFormat="1" ht="18.75">
      <c r="A13" s="8">
        <v>43191</v>
      </c>
      <c r="B13" s="9" t="s">
        <v>89</v>
      </c>
      <c r="C13" s="25">
        <v>50</v>
      </c>
      <c r="D13" s="25">
        <v>100</v>
      </c>
      <c r="E13" s="11" t="s">
        <v>72</v>
      </c>
      <c r="F13" s="11" t="s">
        <v>73</v>
      </c>
      <c r="G13" s="11" t="s">
        <v>74</v>
      </c>
      <c r="H13" s="11" t="s">
        <v>75</v>
      </c>
      <c r="I13" s="12" t="s">
        <v>90</v>
      </c>
      <c r="J13" s="19" t="s">
        <v>91</v>
      </c>
      <c r="K13" s="7" t="str">
        <f t="shared" si="2"/>
        <v>武汉威伟机械</v>
      </c>
      <c r="L13" s="20" t="s">
        <v>164</v>
      </c>
      <c r="M13" s="16" t="s">
        <v>79</v>
      </c>
      <c r="N13" s="7" t="str">
        <f t="shared" ref="N13" si="7">IF(L13&lt;&gt;"","9.6米","--")</f>
        <v>9.6米</v>
      </c>
      <c r="O13" s="14">
        <v>9</v>
      </c>
      <c r="P13" s="14">
        <v>0</v>
      </c>
      <c r="Q13" s="14">
        <f t="shared" ref="Q13" si="8">SUM(O13:P13)</f>
        <v>9</v>
      </c>
      <c r="R13" s="7" t="str">
        <f t="shared" ref="R13" si="9">IF(A13&lt;&gt;"","分拣摆渡","----")</f>
        <v>分拣摆渡</v>
      </c>
    </row>
    <row r="14" spans="1:60" s="17" customFormat="1" ht="18.75">
      <c r="A14" s="8">
        <v>43191</v>
      </c>
      <c r="B14" s="9" t="s">
        <v>71</v>
      </c>
      <c r="C14" s="25">
        <v>2325</v>
      </c>
      <c r="D14" s="25">
        <v>2335</v>
      </c>
      <c r="E14" s="11" t="s">
        <v>72</v>
      </c>
      <c r="F14" s="11" t="s">
        <v>73</v>
      </c>
      <c r="G14" s="11" t="s">
        <v>74</v>
      </c>
      <c r="H14" s="11" t="s">
        <v>75</v>
      </c>
      <c r="I14" s="12" t="s">
        <v>92</v>
      </c>
      <c r="J14" s="19" t="s">
        <v>93</v>
      </c>
      <c r="K14" s="7" t="str">
        <f t="shared" si="2"/>
        <v>武汉威伟机械</v>
      </c>
      <c r="L14" s="20" t="s">
        <v>163</v>
      </c>
      <c r="M14" s="16" t="s">
        <v>117</v>
      </c>
      <c r="N14" s="7" t="str">
        <f t="shared" ref="N14" si="10">IF(L14&lt;&gt;"","9.6米","--")</f>
        <v>9.6米</v>
      </c>
      <c r="O14" s="14">
        <v>14</v>
      </c>
      <c r="P14" s="14">
        <v>0</v>
      </c>
      <c r="Q14" s="14">
        <f t="shared" ref="Q14" si="11">SUM(O14:P14)</f>
        <v>14</v>
      </c>
      <c r="R14" s="7" t="str">
        <f t="shared" ref="R14" si="12">IF(A14&lt;&gt;"","分拣摆渡","----")</f>
        <v>分拣摆渡</v>
      </c>
    </row>
    <row r="15" spans="1:60" s="17" customFormat="1" ht="18.75">
      <c r="A15" s="8">
        <v>43191</v>
      </c>
      <c r="B15" s="9" t="s">
        <v>71</v>
      </c>
      <c r="C15" s="25">
        <v>2025</v>
      </c>
      <c r="D15" s="25">
        <v>2035</v>
      </c>
      <c r="E15" s="11" t="s">
        <v>72</v>
      </c>
      <c r="F15" s="11" t="s">
        <v>73</v>
      </c>
      <c r="G15" s="11" t="s">
        <v>74</v>
      </c>
      <c r="H15" s="11" t="s">
        <v>75</v>
      </c>
      <c r="I15" s="12" t="s">
        <v>95</v>
      </c>
      <c r="J15" s="19" t="s">
        <v>96</v>
      </c>
      <c r="K15" s="7" t="str">
        <f t="shared" si="2"/>
        <v>武汉威伟机械</v>
      </c>
      <c r="L15" s="20" t="s">
        <v>163</v>
      </c>
      <c r="M15" s="16" t="s">
        <v>117</v>
      </c>
      <c r="N15" s="7" t="str">
        <f t="shared" ref="N15" si="13">IF(L15&lt;&gt;"","9.6米","--")</f>
        <v>9.6米</v>
      </c>
      <c r="O15" s="14">
        <v>14</v>
      </c>
      <c r="P15" s="14">
        <v>0</v>
      </c>
      <c r="Q15" s="14">
        <f t="shared" ref="Q15" si="14">SUM(O15:P15)</f>
        <v>14</v>
      </c>
      <c r="R15" s="7" t="str">
        <f t="shared" ref="R15" si="15">IF(A15&lt;&gt;"","分拣摆渡","----")</f>
        <v>分拣摆渡</v>
      </c>
    </row>
    <row r="16" spans="1:60" s="17" customFormat="1" ht="18.75">
      <c r="A16" s="8">
        <v>43191</v>
      </c>
      <c r="B16" s="9" t="s">
        <v>71</v>
      </c>
      <c r="C16" s="25">
        <v>1520</v>
      </c>
      <c r="D16" s="25">
        <v>1530</v>
      </c>
      <c r="E16" s="11" t="s">
        <v>72</v>
      </c>
      <c r="F16" s="11" t="s">
        <v>73</v>
      </c>
      <c r="G16" s="11" t="s">
        <v>74</v>
      </c>
      <c r="H16" s="11" t="s">
        <v>75</v>
      </c>
      <c r="I16" s="12" t="s">
        <v>97</v>
      </c>
      <c r="J16" s="19" t="s">
        <v>98</v>
      </c>
      <c r="K16" s="7" t="str">
        <f t="shared" si="2"/>
        <v>武汉威伟机械</v>
      </c>
      <c r="L16" s="20" t="s">
        <v>163</v>
      </c>
      <c r="M16" s="16" t="s">
        <v>117</v>
      </c>
      <c r="N16" s="7" t="str">
        <f t="shared" ref="N16" si="16">IF(L16&lt;&gt;"","9.6米","--")</f>
        <v>9.6米</v>
      </c>
      <c r="O16" s="14">
        <v>14</v>
      </c>
      <c r="P16" s="14">
        <v>0</v>
      </c>
      <c r="Q16" s="14">
        <f t="shared" ref="Q16" si="17">SUM(O16:P16)</f>
        <v>14</v>
      </c>
      <c r="R16" s="7" t="str">
        <f t="shared" ref="R16" si="18">IF(A16&lt;&gt;"","分拣摆渡","----")</f>
        <v>分拣摆渡</v>
      </c>
    </row>
    <row r="17" spans="1:18" s="17" customFormat="1" ht="18.75">
      <c r="A17" s="8">
        <v>43191</v>
      </c>
      <c r="B17" s="9" t="s">
        <v>89</v>
      </c>
      <c r="C17" s="25">
        <v>1130</v>
      </c>
      <c r="D17" s="25">
        <v>1140</v>
      </c>
      <c r="E17" s="11" t="s">
        <v>72</v>
      </c>
      <c r="F17" s="11" t="s">
        <v>73</v>
      </c>
      <c r="G17" s="11" t="s">
        <v>74</v>
      </c>
      <c r="H17" s="11" t="s">
        <v>75</v>
      </c>
      <c r="I17" s="12" t="s">
        <v>99</v>
      </c>
      <c r="J17" s="19" t="s">
        <v>100</v>
      </c>
      <c r="K17" s="7" t="str">
        <f t="shared" si="2"/>
        <v>武汉威伟机械</v>
      </c>
      <c r="L17" s="20" t="s">
        <v>163</v>
      </c>
      <c r="M17" s="16" t="s">
        <v>117</v>
      </c>
      <c r="N17" s="7" t="str">
        <f t="shared" ref="N17" si="19">IF(L17&lt;&gt;"","9.6米","--")</f>
        <v>9.6米</v>
      </c>
      <c r="O17" s="14">
        <v>14</v>
      </c>
      <c r="P17" s="14">
        <v>0</v>
      </c>
      <c r="Q17" s="14">
        <f t="shared" ref="Q17" si="20">SUM(O17:P17)</f>
        <v>14</v>
      </c>
      <c r="R17" s="7" t="str">
        <f t="shared" ref="R17" si="21">IF(A17&lt;&gt;"","分拣摆渡","----")</f>
        <v>分拣摆渡</v>
      </c>
    </row>
    <row r="18" spans="1:18" s="17" customFormat="1" ht="18.75">
      <c r="A18" s="8">
        <v>43191</v>
      </c>
      <c r="B18" s="9" t="s">
        <v>89</v>
      </c>
      <c r="C18" s="25">
        <v>941</v>
      </c>
      <c r="D18" s="25">
        <v>951</v>
      </c>
      <c r="E18" s="11" t="s">
        <v>72</v>
      </c>
      <c r="F18" s="11" t="s">
        <v>73</v>
      </c>
      <c r="G18" s="11" t="s">
        <v>74</v>
      </c>
      <c r="H18" s="11" t="s">
        <v>75</v>
      </c>
      <c r="I18" s="12" t="s">
        <v>101</v>
      </c>
      <c r="J18" s="19" t="s">
        <v>102</v>
      </c>
      <c r="K18" s="7" t="str">
        <f t="shared" si="2"/>
        <v>武汉威伟机械</v>
      </c>
      <c r="L18" s="20" t="s">
        <v>163</v>
      </c>
      <c r="M18" s="16" t="s">
        <v>117</v>
      </c>
      <c r="N18" s="7" t="str">
        <f t="shared" ref="N18" si="22">IF(L18&lt;&gt;"","9.6米","--")</f>
        <v>9.6米</v>
      </c>
      <c r="O18" s="14">
        <v>14</v>
      </c>
      <c r="P18" s="14">
        <v>0</v>
      </c>
      <c r="Q18" s="14">
        <f t="shared" ref="Q18:Q20" si="23">SUM(O18:P18)</f>
        <v>14</v>
      </c>
      <c r="R18" s="7" t="str">
        <f t="shared" ref="R18" si="24">IF(A18&lt;&gt;"","分拣摆渡","----")</f>
        <v>分拣摆渡</v>
      </c>
    </row>
    <row r="19" spans="1:18" s="17" customFormat="1" ht="18.75">
      <c r="A19" s="8">
        <v>43191</v>
      </c>
      <c r="B19" s="9" t="s">
        <v>139</v>
      </c>
      <c r="C19" s="25">
        <v>2035</v>
      </c>
      <c r="D19" s="25">
        <v>2054</v>
      </c>
      <c r="E19" s="11" t="s">
        <v>74</v>
      </c>
      <c r="F19" s="11" t="s">
        <v>140</v>
      </c>
      <c r="G19" s="11" t="s">
        <v>72</v>
      </c>
      <c r="H19" s="11" t="s">
        <v>73</v>
      </c>
      <c r="I19" s="12" t="s">
        <v>141</v>
      </c>
      <c r="J19" s="19" t="s">
        <v>142</v>
      </c>
      <c r="K19" s="7" t="str">
        <f t="shared" si="2"/>
        <v>武汉威伟机械</v>
      </c>
      <c r="L19" s="20" t="s">
        <v>166</v>
      </c>
      <c r="M19" s="16" t="s">
        <v>144</v>
      </c>
      <c r="N19" s="7" t="str">
        <f>IF(L19&lt;&gt;"","9.6米","--")</f>
        <v>9.6米</v>
      </c>
      <c r="O19" s="14">
        <v>14</v>
      </c>
      <c r="P19" s="14">
        <v>0</v>
      </c>
      <c r="Q19" s="14">
        <f>SUM(O19:P19)</f>
        <v>14</v>
      </c>
      <c r="R19" s="7" t="str">
        <f>IF(A19&lt;&gt;"","分拣摆渡","----")</f>
        <v>分拣摆渡</v>
      </c>
    </row>
    <row r="20" spans="1:18" s="17" customFormat="1" ht="18.75">
      <c r="A20" s="8">
        <v>43191</v>
      </c>
      <c r="B20" s="9" t="s">
        <v>103</v>
      </c>
      <c r="C20" s="25">
        <v>1158</v>
      </c>
      <c r="D20" s="25">
        <v>1227</v>
      </c>
      <c r="E20" s="11" t="s">
        <v>74</v>
      </c>
      <c r="F20" s="11" t="s">
        <v>75</v>
      </c>
      <c r="G20" s="11" t="s">
        <v>72</v>
      </c>
      <c r="H20" s="11" t="s">
        <v>73</v>
      </c>
      <c r="I20" s="12" t="s">
        <v>104</v>
      </c>
      <c r="J20" s="19" t="s">
        <v>105</v>
      </c>
      <c r="K20" s="7" t="str">
        <f t="shared" ref="K20:K76" si="25">IF(A20&lt;&gt;"","武汉威伟机械","------")</f>
        <v>武汉威伟机械</v>
      </c>
      <c r="L20" s="20" t="s">
        <v>184</v>
      </c>
      <c r="M20" s="16" t="s">
        <v>107</v>
      </c>
      <c r="N20" s="7" t="str">
        <f t="shared" si="3"/>
        <v>9.6米</v>
      </c>
      <c r="O20" s="14">
        <v>14</v>
      </c>
      <c r="P20" s="14">
        <v>0</v>
      </c>
      <c r="Q20" s="14">
        <f t="shared" si="23"/>
        <v>14</v>
      </c>
      <c r="R20" s="7" t="str">
        <f t="shared" si="1"/>
        <v>分拣摆渡</v>
      </c>
    </row>
    <row r="21" spans="1:18" s="17" customFormat="1" ht="18.75">
      <c r="A21" s="8">
        <v>43191</v>
      </c>
      <c r="B21" s="9" t="s">
        <v>108</v>
      </c>
      <c r="C21" s="25">
        <v>2018</v>
      </c>
      <c r="D21" s="25">
        <v>2036</v>
      </c>
      <c r="E21" s="11" t="s">
        <v>74</v>
      </c>
      <c r="F21" s="11" t="s">
        <v>75</v>
      </c>
      <c r="G21" s="11" t="s">
        <v>72</v>
      </c>
      <c r="H21" s="11" t="s">
        <v>73</v>
      </c>
      <c r="I21" s="12" t="s">
        <v>109</v>
      </c>
      <c r="J21" s="19" t="s">
        <v>110</v>
      </c>
      <c r="K21" s="7" t="str">
        <f t="shared" ref="K21" si="26">IF(A21&lt;&gt;"","武汉威伟机械","------")</f>
        <v>武汉威伟机械</v>
      </c>
      <c r="L21" s="20" t="s">
        <v>184</v>
      </c>
      <c r="M21" s="16" t="s">
        <v>107</v>
      </c>
      <c r="N21" s="7" t="str">
        <f t="shared" ref="N21" si="27">IF(L21&lt;&gt;"","9.6米","--")</f>
        <v>9.6米</v>
      </c>
      <c r="O21" s="14">
        <v>9</v>
      </c>
      <c r="P21" s="14">
        <v>0</v>
      </c>
      <c r="Q21" s="14">
        <f t="shared" ref="Q21" si="28">SUM(O21:P21)</f>
        <v>9</v>
      </c>
      <c r="R21" s="7" t="str">
        <f t="shared" ref="R21" si="29">IF(A21&lt;&gt;"","分拣摆渡","----")</f>
        <v>分拣摆渡</v>
      </c>
    </row>
    <row r="22" spans="1:18" s="17" customFormat="1" ht="18.75">
      <c r="A22" s="8">
        <v>43191</v>
      </c>
      <c r="B22" s="9" t="s">
        <v>111</v>
      </c>
      <c r="C22" s="25">
        <v>1918</v>
      </c>
      <c r="D22" s="25">
        <v>1828</v>
      </c>
      <c r="E22" s="11" t="s">
        <v>74</v>
      </c>
      <c r="F22" s="11" t="s">
        <v>75</v>
      </c>
      <c r="G22" s="11" t="s">
        <v>72</v>
      </c>
      <c r="H22" s="11" t="s">
        <v>73</v>
      </c>
      <c r="I22" s="12" t="s">
        <v>112</v>
      </c>
      <c r="J22" s="19" t="s">
        <v>113</v>
      </c>
      <c r="K22" s="7" t="str">
        <f t="shared" ref="K22" si="30">IF(A22&lt;&gt;"","武汉威伟机械","------")</f>
        <v>武汉威伟机械</v>
      </c>
      <c r="L22" s="20" t="s">
        <v>184</v>
      </c>
      <c r="M22" s="16" t="s">
        <v>107</v>
      </c>
      <c r="N22" s="7" t="str">
        <f t="shared" ref="N22" si="31">IF(L22&lt;&gt;"","9.6米","--")</f>
        <v>9.6米</v>
      </c>
      <c r="O22" s="14">
        <v>14</v>
      </c>
      <c r="P22" s="14">
        <v>0</v>
      </c>
      <c r="Q22" s="14">
        <f t="shared" ref="Q22" si="32">SUM(O22:P22)</f>
        <v>14</v>
      </c>
      <c r="R22" s="7" t="str">
        <f t="shared" ref="R22" si="33">IF(A22&lt;&gt;"","分拣摆渡","----")</f>
        <v>分拣摆渡</v>
      </c>
    </row>
    <row r="23" spans="1:18" s="17" customFormat="1" ht="18.75">
      <c r="A23" s="8">
        <v>43191</v>
      </c>
      <c r="B23" s="9" t="s">
        <v>114</v>
      </c>
      <c r="C23" s="25">
        <v>940</v>
      </c>
      <c r="D23" s="25">
        <v>2157</v>
      </c>
      <c r="E23" s="11" t="s">
        <v>74</v>
      </c>
      <c r="F23" s="11" t="s">
        <v>75</v>
      </c>
      <c r="G23" s="11" t="s">
        <v>72</v>
      </c>
      <c r="H23" s="11" t="s">
        <v>73</v>
      </c>
      <c r="I23" s="12" t="s">
        <v>115</v>
      </c>
      <c r="J23" s="19" t="s">
        <v>116</v>
      </c>
      <c r="K23" s="7" t="str">
        <f t="shared" ref="K23" si="34">IF(A23&lt;&gt;"","武汉威伟机械","------")</f>
        <v>武汉威伟机械</v>
      </c>
      <c r="L23" s="20" t="s">
        <v>184</v>
      </c>
      <c r="M23" s="16" t="s">
        <v>107</v>
      </c>
      <c r="N23" s="7" t="str">
        <f t="shared" ref="N23" si="35">IF(L23&lt;&gt;"","9.6米","--")</f>
        <v>9.6米</v>
      </c>
      <c r="O23" s="14">
        <v>6</v>
      </c>
      <c r="P23" s="14">
        <v>0</v>
      </c>
      <c r="Q23" s="14">
        <f t="shared" ref="Q23:Q27" si="36">SUM(O23:P23)</f>
        <v>6</v>
      </c>
      <c r="R23" s="7" t="str">
        <f t="shared" ref="R23" si="37">IF(A23&lt;&gt;"","分拣摆渡","----")</f>
        <v>分拣摆渡</v>
      </c>
    </row>
    <row r="24" spans="1:18" s="17" customFormat="1" ht="18.75">
      <c r="A24" s="8">
        <v>43191</v>
      </c>
      <c r="B24" s="9" t="s">
        <v>52</v>
      </c>
      <c r="C24" s="18">
        <v>0.65972222222222221</v>
      </c>
      <c r="D24" s="18">
        <v>0.68680555555555556</v>
      </c>
      <c r="E24" s="11" t="s">
        <v>53</v>
      </c>
      <c r="F24" s="11" t="s">
        <v>54</v>
      </c>
      <c r="G24" s="11" t="s">
        <v>31</v>
      </c>
      <c r="H24" s="11" t="s">
        <v>32</v>
      </c>
      <c r="I24" s="12" t="s">
        <v>55</v>
      </c>
      <c r="J24" s="19" t="s">
        <v>56</v>
      </c>
      <c r="K24" s="7" t="s">
        <v>18</v>
      </c>
      <c r="L24" s="20" t="s">
        <v>165</v>
      </c>
      <c r="M24" s="16" t="s">
        <v>58</v>
      </c>
      <c r="N24" s="6" t="s">
        <v>19</v>
      </c>
      <c r="O24" s="14">
        <v>7</v>
      </c>
      <c r="P24" s="14">
        <v>5</v>
      </c>
      <c r="Q24" s="14">
        <f>SUM(O24:P24)</f>
        <v>12</v>
      </c>
      <c r="R24" s="7" t="str">
        <f>IF(A24&lt;&gt;"","分拣摆渡","----")</f>
        <v>分拣摆渡</v>
      </c>
    </row>
    <row r="25" spans="1:18" s="17" customFormat="1" ht="18.75">
      <c r="A25" s="8">
        <v>43191</v>
      </c>
      <c r="B25" s="9" t="s">
        <v>52</v>
      </c>
      <c r="C25" s="18">
        <v>0.8305555555555556</v>
      </c>
      <c r="D25" s="18">
        <v>0.84166666666666667</v>
      </c>
      <c r="E25" s="11" t="s">
        <v>53</v>
      </c>
      <c r="F25" s="11" t="s">
        <v>54</v>
      </c>
      <c r="G25" s="11" t="s">
        <v>31</v>
      </c>
      <c r="H25" s="11" t="s">
        <v>32</v>
      </c>
      <c r="I25" s="12" t="s">
        <v>83</v>
      </c>
      <c r="J25" s="19" t="s">
        <v>59</v>
      </c>
      <c r="K25" s="7" t="s">
        <v>18</v>
      </c>
      <c r="L25" s="20" t="s">
        <v>165</v>
      </c>
      <c r="M25" s="16" t="s">
        <v>58</v>
      </c>
      <c r="N25" s="6" t="s">
        <v>19</v>
      </c>
      <c r="O25" s="14">
        <v>13</v>
      </c>
      <c r="P25" s="14">
        <v>0</v>
      </c>
      <c r="Q25" s="14">
        <f>SUM(O25:P25)</f>
        <v>13</v>
      </c>
      <c r="R25" s="7" t="str">
        <f>IF(A25&lt;&gt;"","分拣摆渡","----")</f>
        <v>分拣摆渡</v>
      </c>
    </row>
    <row r="26" spans="1:18" s="17" customFormat="1" ht="18.75">
      <c r="A26" s="8">
        <v>43191</v>
      </c>
      <c r="B26" s="9" t="s">
        <v>60</v>
      </c>
      <c r="C26" s="18">
        <v>0.70763888888888893</v>
      </c>
      <c r="D26" s="18">
        <v>0.71944444444444444</v>
      </c>
      <c r="E26" s="11" t="s">
        <v>53</v>
      </c>
      <c r="F26" s="11" t="s">
        <v>54</v>
      </c>
      <c r="G26" s="11" t="s">
        <v>31</v>
      </c>
      <c r="H26" s="11" t="s">
        <v>32</v>
      </c>
      <c r="I26" s="12" t="s">
        <v>61</v>
      </c>
      <c r="J26" s="19" t="s">
        <v>62</v>
      </c>
      <c r="K26" s="7" t="s">
        <v>18</v>
      </c>
      <c r="L26" s="20" t="s">
        <v>165</v>
      </c>
      <c r="M26" s="16" t="s">
        <v>58</v>
      </c>
      <c r="N26" s="6" t="s">
        <v>19</v>
      </c>
      <c r="O26" s="14">
        <v>9</v>
      </c>
      <c r="P26" s="14">
        <v>5</v>
      </c>
      <c r="Q26" s="14">
        <f>SUM(O26:P26)</f>
        <v>14</v>
      </c>
      <c r="R26" s="7" t="str">
        <f>IF(A26&lt;&gt;"","分拣摆渡","----")</f>
        <v>分拣摆渡</v>
      </c>
    </row>
    <row r="27" spans="1:18" s="17" customFormat="1" ht="18.75">
      <c r="A27" s="8">
        <v>43191</v>
      </c>
      <c r="B27" s="9" t="s">
        <v>124</v>
      </c>
      <c r="C27" s="25">
        <v>2330</v>
      </c>
      <c r="D27" s="25">
        <v>2340</v>
      </c>
      <c r="E27" s="11" t="s">
        <v>119</v>
      </c>
      <c r="F27" s="11" t="s">
        <v>120</v>
      </c>
      <c r="G27" s="11" t="s">
        <v>74</v>
      </c>
      <c r="H27" s="11" t="s">
        <v>75</v>
      </c>
      <c r="I27" s="12" t="s">
        <v>121</v>
      </c>
      <c r="J27" s="19" t="s">
        <v>122</v>
      </c>
      <c r="K27" s="7" t="str">
        <f t="shared" si="25"/>
        <v>武汉威伟机械</v>
      </c>
      <c r="L27" s="20" t="s">
        <v>1079</v>
      </c>
      <c r="M27" s="16" t="s">
        <v>118</v>
      </c>
      <c r="N27" s="7" t="str">
        <f t="shared" si="3"/>
        <v>9.6米</v>
      </c>
      <c r="O27" s="14">
        <v>3</v>
      </c>
      <c r="P27" s="14">
        <v>0</v>
      </c>
      <c r="Q27" s="14">
        <f t="shared" si="36"/>
        <v>3</v>
      </c>
      <c r="R27" s="7" t="str">
        <f t="shared" si="1"/>
        <v>分拣摆渡</v>
      </c>
    </row>
    <row r="28" spans="1:18" s="17" customFormat="1" ht="18.75">
      <c r="A28" s="8">
        <v>43191</v>
      </c>
      <c r="B28" s="9" t="s">
        <v>124</v>
      </c>
      <c r="C28" s="25">
        <v>2130</v>
      </c>
      <c r="D28" s="25">
        <v>2140</v>
      </c>
      <c r="E28" s="11" t="s">
        <v>119</v>
      </c>
      <c r="F28" s="11" t="s">
        <v>120</v>
      </c>
      <c r="G28" s="11" t="s">
        <v>74</v>
      </c>
      <c r="H28" s="11" t="s">
        <v>75</v>
      </c>
      <c r="I28" s="12" t="s">
        <v>125</v>
      </c>
      <c r="J28" s="19" t="s">
        <v>126</v>
      </c>
      <c r="K28" s="7" t="str">
        <f t="shared" ref="K28" si="38">IF(A28&lt;&gt;"","武汉威伟机械","------")</f>
        <v>武汉威伟机械</v>
      </c>
      <c r="L28" s="20" t="s">
        <v>1079</v>
      </c>
      <c r="M28" s="16" t="s">
        <v>118</v>
      </c>
      <c r="N28" s="7" t="str">
        <f t="shared" ref="N28" si="39">IF(L28&lt;&gt;"","9.6米","--")</f>
        <v>9.6米</v>
      </c>
      <c r="O28" s="14">
        <v>1</v>
      </c>
      <c r="P28" s="14">
        <v>0</v>
      </c>
      <c r="Q28" s="14">
        <f t="shared" ref="Q28" si="40">SUM(O28:P28)</f>
        <v>1</v>
      </c>
      <c r="R28" s="7" t="str">
        <f t="shared" ref="R28" si="41">IF(A28&lt;&gt;"","分拣摆渡","----")</f>
        <v>分拣摆渡</v>
      </c>
    </row>
    <row r="29" spans="1:18" s="17" customFormat="1" ht="18.75">
      <c r="A29" s="8">
        <v>43191</v>
      </c>
      <c r="B29" s="9" t="s">
        <v>124</v>
      </c>
      <c r="C29" s="25">
        <v>2025</v>
      </c>
      <c r="D29" s="25">
        <v>2035</v>
      </c>
      <c r="E29" s="11" t="s">
        <v>119</v>
      </c>
      <c r="F29" s="11" t="s">
        <v>120</v>
      </c>
      <c r="G29" s="11" t="s">
        <v>74</v>
      </c>
      <c r="H29" s="11" t="s">
        <v>75</v>
      </c>
      <c r="I29" s="12" t="s">
        <v>127</v>
      </c>
      <c r="J29" s="19" t="s">
        <v>128</v>
      </c>
      <c r="K29" s="7" t="str">
        <f t="shared" ref="K29" si="42">IF(A29&lt;&gt;"","武汉威伟机械","------")</f>
        <v>武汉威伟机械</v>
      </c>
      <c r="L29" s="20" t="s">
        <v>1079</v>
      </c>
      <c r="M29" s="16" t="s">
        <v>118</v>
      </c>
      <c r="N29" s="7" t="str">
        <f t="shared" ref="N29" si="43">IF(L29&lt;&gt;"","9.6米","--")</f>
        <v>9.6米</v>
      </c>
      <c r="O29" s="14">
        <v>3</v>
      </c>
      <c r="P29" s="14">
        <v>0</v>
      </c>
      <c r="Q29" s="14">
        <f t="shared" ref="Q29" si="44">SUM(O29:P29)</f>
        <v>3</v>
      </c>
      <c r="R29" s="7" t="str">
        <f t="shared" ref="R29" si="45">IF(A29&lt;&gt;"","分拣摆渡","----")</f>
        <v>分拣摆渡</v>
      </c>
    </row>
    <row r="30" spans="1:18" s="17" customFormat="1" ht="18.75">
      <c r="A30" s="8">
        <v>43191</v>
      </c>
      <c r="B30" s="9" t="s">
        <v>124</v>
      </c>
      <c r="C30" s="25">
        <v>2025</v>
      </c>
      <c r="D30" s="25">
        <v>2035</v>
      </c>
      <c r="E30" s="11" t="s">
        <v>119</v>
      </c>
      <c r="F30" s="11" t="s">
        <v>120</v>
      </c>
      <c r="G30" s="11" t="s">
        <v>74</v>
      </c>
      <c r="H30" s="11" t="s">
        <v>75</v>
      </c>
      <c r="I30" s="12" t="s">
        <v>129</v>
      </c>
      <c r="J30" s="19" t="s">
        <v>130</v>
      </c>
      <c r="K30" s="7" t="str">
        <f t="shared" ref="K30" si="46">IF(A30&lt;&gt;"","武汉威伟机械","------")</f>
        <v>武汉威伟机械</v>
      </c>
      <c r="L30" s="20" t="s">
        <v>1079</v>
      </c>
      <c r="M30" s="16" t="s">
        <v>118</v>
      </c>
      <c r="N30" s="7" t="str">
        <f t="shared" ref="N30" si="47">IF(L30&lt;&gt;"","9.6米","--")</f>
        <v>9.6米</v>
      </c>
      <c r="O30" s="14">
        <v>4</v>
      </c>
      <c r="P30" s="14">
        <v>0</v>
      </c>
      <c r="Q30" s="14">
        <f t="shared" ref="Q30" si="48">SUM(O30:P30)</f>
        <v>4</v>
      </c>
      <c r="R30" s="7" t="str">
        <f t="shared" ref="R30" si="49">IF(A30&lt;&gt;"","分拣摆渡","----")</f>
        <v>分拣摆渡</v>
      </c>
    </row>
    <row r="31" spans="1:18" s="17" customFormat="1" ht="18.75">
      <c r="A31" s="8">
        <v>43191</v>
      </c>
      <c r="B31" s="9" t="s">
        <v>124</v>
      </c>
      <c r="C31" s="25">
        <v>1530</v>
      </c>
      <c r="D31" s="25">
        <v>1540</v>
      </c>
      <c r="E31" s="11" t="s">
        <v>119</v>
      </c>
      <c r="F31" s="11" t="s">
        <v>120</v>
      </c>
      <c r="G31" s="11" t="s">
        <v>74</v>
      </c>
      <c r="H31" s="11" t="s">
        <v>75</v>
      </c>
      <c r="I31" s="12" t="s">
        <v>131</v>
      </c>
      <c r="J31" s="19" t="s">
        <v>132</v>
      </c>
      <c r="K31" s="7" t="str">
        <f t="shared" ref="K31" si="50">IF(A31&lt;&gt;"","武汉威伟机械","------")</f>
        <v>武汉威伟机械</v>
      </c>
      <c r="L31" s="20" t="s">
        <v>1079</v>
      </c>
      <c r="M31" s="16" t="s">
        <v>118</v>
      </c>
      <c r="N31" s="7" t="str">
        <f t="shared" ref="N31" si="51">IF(L31&lt;&gt;"","9.6米","--")</f>
        <v>9.6米</v>
      </c>
      <c r="O31" s="14">
        <v>2</v>
      </c>
      <c r="P31" s="14">
        <v>0</v>
      </c>
      <c r="Q31" s="14">
        <f t="shared" ref="Q31" si="52">SUM(O31:P31)</f>
        <v>2</v>
      </c>
      <c r="R31" s="7" t="str">
        <f t="shared" ref="R31" si="53">IF(A31&lt;&gt;"","分拣摆渡","----")</f>
        <v>分拣摆渡</v>
      </c>
    </row>
    <row r="32" spans="1:18" s="17" customFormat="1" ht="18.75">
      <c r="A32" s="8">
        <v>43191</v>
      </c>
      <c r="B32" s="9" t="s">
        <v>124</v>
      </c>
      <c r="C32" s="25">
        <v>1430</v>
      </c>
      <c r="D32" s="25">
        <v>1440</v>
      </c>
      <c r="E32" s="11" t="s">
        <v>119</v>
      </c>
      <c r="F32" s="11" t="s">
        <v>120</v>
      </c>
      <c r="G32" s="11" t="s">
        <v>74</v>
      </c>
      <c r="H32" s="11" t="s">
        <v>75</v>
      </c>
      <c r="I32" s="12" t="s">
        <v>133</v>
      </c>
      <c r="J32" s="19" t="s">
        <v>134</v>
      </c>
      <c r="K32" s="7" t="str">
        <f t="shared" ref="K32" si="54">IF(A32&lt;&gt;"","武汉威伟机械","------")</f>
        <v>武汉威伟机械</v>
      </c>
      <c r="L32" s="20" t="s">
        <v>1079</v>
      </c>
      <c r="M32" s="16" t="s">
        <v>118</v>
      </c>
      <c r="N32" s="7" t="str">
        <f t="shared" ref="N32" si="55">IF(L32&lt;&gt;"","9.6米","--")</f>
        <v>9.6米</v>
      </c>
      <c r="O32" s="14">
        <v>3</v>
      </c>
      <c r="P32" s="14">
        <v>0</v>
      </c>
      <c r="Q32" s="14">
        <f t="shared" ref="Q32" si="56">SUM(O32:P32)</f>
        <v>3</v>
      </c>
      <c r="R32" s="7" t="str">
        <f t="shared" ref="R32" si="57">IF(A32&lt;&gt;"","分拣摆渡","----")</f>
        <v>分拣摆渡</v>
      </c>
    </row>
    <row r="33" spans="1:18" s="17" customFormat="1" ht="18.75">
      <c r="A33" s="8">
        <v>43191</v>
      </c>
      <c r="B33" s="9" t="s">
        <v>124</v>
      </c>
      <c r="C33" s="25">
        <v>1140</v>
      </c>
      <c r="D33" s="25">
        <v>1150</v>
      </c>
      <c r="E33" s="11" t="s">
        <v>119</v>
      </c>
      <c r="F33" s="11" t="s">
        <v>120</v>
      </c>
      <c r="G33" s="11" t="s">
        <v>74</v>
      </c>
      <c r="H33" s="11" t="s">
        <v>75</v>
      </c>
      <c r="I33" s="12" t="s">
        <v>135</v>
      </c>
      <c r="J33" s="19" t="s">
        <v>136</v>
      </c>
      <c r="K33" s="7" t="str">
        <f t="shared" ref="K33" si="58">IF(A33&lt;&gt;"","武汉威伟机械","------")</f>
        <v>武汉威伟机械</v>
      </c>
      <c r="L33" s="20" t="s">
        <v>1079</v>
      </c>
      <c r="M33" s="16" t="s">
        <v>118</v>
      </c>
      <c r="N33" s="7" t="str">
        <f t="shared" ref="N33" si="59">IF(L33&lt;&gt;"","9.6米","--")</f>
        <v>9.6米</v>
      </c>
      <c r="O33" s="14">
        <v>1</v>
      </c>
      <c r="P33" s="14">
        <v>0</v>
      </c>
      <c r="Q33" s="14">
        <f t="shared" ref="Q33" si="60">SUM(O33:P33)</f>
        <v>1</v>
      </c>
      <c r="R33" s="7" t="str">
        <f t="shared" ref="R33" si="61">IF(A33&lt;&gt;"","分拣摆渡","----")</f>
        <v>分拣摆渡</v>
      </c>
    </row>
    <row r="34" spans="1:18" s="17" customFormat="1" ht="18.75">
      <c r="A34" s="8">
        <v>43191</v>
      </c>
      <c r="B34" s="9" t="s">
        <v>124</v>
      </c>
      <c r="C34" s="25">
        <v>1040</v>
      </c>
      <c r="D34" s="25">
        <v>1050</v>
      </c>
      <c r="E34" s="11" t="s">
        <v>119</v>
      </c>
      <c r="F34" s="11" t="s">
        <v>120</v>
      </c>
      <c r="G34" s="11" t="s">
        <v>74</v>
      </c>
      <c r="H34" s="11" t="s">
        <v>75</v>
      </c>
      <c r="I34" s="12" t="s">
        <v>137</v>
      </c>
      <c r="J34" s="19" t="s">
        <v>138</v>
      </c>
      <c r="K34" s="7" t="str">
        <f t="shared" ref="K34" si="62">IF(A34&lt;&gt;"","武汉威伟机械","------")</f>
        <v>武汉威伟机械</v>
      </c>
      <c r="L34" s="20" t="s">
        <v>1079</v>
      </c>
      <c r="M34" s="16" t="s">
        <v>118</v>
      </c>
      <c r="N34" s="7" t="str">
        <f t="shared" ref="N34" si="63">IF(L34&lt;&gt;"","9.6米","--")</f>
        <v>9.6米</v>
      </c>
      <c r="O34" s="14">
        <v>5</v>
      </c>
      <c r="P34" s="14">
        <v>0</v>
      </c>
      <c r="Q34" s="14">
        <f t="shared" ref="Q34" si="64">SUM(O34:P34)</f>
        <v>5</v>
      </c>
      <c r="R34" s="7" t="str">
        <f t="shared" ref="R34" si="65">IF(A34&lt;&gt;"","分拣摆渡","----")</f>
        <v>分拣摆渡</v>
      </c>
    </row>
    <row r="35" spans="1:18" s="17" customFormat="1" ht="18.75">
      <c r="A35" s="8"/>
      <c r="B35" s="9"/>
      <c r="C35" s="25"/>
      <c r="D35" s="25"/>
      <c r="E35" s="11"/>
      <c r="F35" s="11"/>
      <c r="G35" s="11"/>
      <c r="H35" s="11"/>
      <c r="I35" s="12"/>
      <c r="J35" s="19"/>
      <c r="K35" s="7"/>
      <c r="L35" s="20"/>
      <c r="M35" s="16"/>
      <c r="N35" s="7"/>
      <c r="O35" s="14"/>
      <c r="P35" s="14"/>
      <c r="Q35" s="14"/>
      <c r="R35" s="7"/>
    </row>
    <row r="36" spans="1:18" s="17" customFormat="1" ht="18.75">
      <c r="A36" s="8"/>
      <c r="B36" s="9"/>
      <c r="C36" s="25"/>
      <c r="D36" s="25"/>
      <c r="E36" s="11"/>
      <c r="F36" s="11"/>
      <c r="G36" s="11"/>
      <c r="H36" s="11"/>
      <c r="I36" s="12"/>
      <c r="J36" s="13"/>
      <c r="K36" s="7" t="str">
        <f t="shared" si="25"/>
        <v>------</v>
      </c>
      <c r="L36" s="20"/>
      <c r="M36" s="16"/>
      <c r="N36" s="7" t="str">
        <f t="shared" si="3"/>
        <v>--</v>
      </c>
      <c r="O36" s="14"/>
      <c r="P36" s="14"/>
      <c r="Q36" s="14"/>
      <c r="R36" s="7" t="str">
        <f t="shared" si="1"/>
        <v>----</v>
      </c>
    </row>
    <row r="37" spans="1:18" s="17" customFormat="1" ht="18.75">
      <c r="A37" s="8"/>
      <c r="B37" s="9"/>
      <c r="C37" s="25"/>
      <c r="D37" s="25"/>
      <c r="E37" s="11"/>
      <c r="F37" s="11"/>
      <c r="G37" s="11"/>
      <c r="H37" s="11"/>
      <c r="I37" s="12"/>
      <c r="J37" s="13"/>
      <c r="K37" s="7" t="str">
        <f t="shared" si="25"/>
        <v>------</v>
      </c>
      <c r="L37" s="20"/>
      <c r="M37" s="16"/>
      <c r="N37" s="7" t="str">
        <f t="shared" si="3"/>
        <v>--</v>
      </c>
      <c r="O37" s="14"/>
      <c r="P37" s="14"/>
      <c r="Q37" s="14"/>
      <c r="R37" s="7" t="str">
        <f t="shared" si="1"/>
        <v>----</v>
      </c>
    </row>
    <row r="38" spans="1:18" s="17" customFormat="1" ht="18.75">
      <c r="A38" s="8"/>
      <c r="B38" s="9"/>
      <c r="C38" s="25"/>
      <c r="D38" s="25"/>
      <c r="E38" s="11"/>
      <c r="F38" s="11"/>
      <c r="G38" s="11"/>
      <c r="H38" s="11"/>
      <c r="I38" s="12"/>
      <c r="J38" s="13"/>
      <c r="K38" s="7" t="str">
        <f t="shared" si="25"/>
        <v>------</v>
      </c>
      <c r="L38" s="20"/>
      <c r="M38" s="16"/>
      <c r="N38" s="7" t="str">
        <f t="shared" si="3"/>
        <v>--</v>
      </c>
      <c r="O38" s="14"/>
      <c r="P38" s="14"/>
      <c r="Q38" s="14"/>
      <c r="R38" s="7" t="str">
        <f t="shared" si="1"/>
        <v>----</v>
      </c>
    </row>
    <row r="39" spans="1:18" s="17" customFormat="1" ht="18.75">
      <c r="A39" s="8"/>
      <c r="B39" s="9"/>
      <c r="C39" s="25"/>
      <c r="D39" s="25"/>
      <c r="E39" s="11"/>
      <c r="F39" s="11"/>
      <c r="G39" s="11"/>
      <c r="H39" s="11"/>
      <c r="I39" s="12"/>
      <c r="J39" s="13"/>
      <c r="K39" s="7" t="str">
        <f t="shared" si="25"/>
        <v>------</v>
      </c>
      <c r="L39" s="20"/>
      <c r="M39" s="16"/>
      <c r="N39" s="7" t="str">
        <f t="shared" si="3"/>
        <v>--</v>
      </c>
      <c r="O39" s="14"/>
      <c r="P39" s="14"/>
      <c r="Q39" s="14"/>
      <c r="R39" s="7" t="str">
        <f t="shared" si="1"/>
        <v>----</v>
      </c>
    </row>
    <row r="40" spans="1:18" s="17" customFormat="1" ht="18.75">
      <c r="A40" s="8"/>
      <c r="B40" s="9"/>
      <c r="C40" s="25"/>
      <c r="D40" s="25"/>
      <c r="E40" s="11"/>
      <c r="F40" s="11"/>
      <c r="G40" s="11"/>
      <c r="H40" s="11"/>
      <c r="I40" s="12"/>
      <c r="J40" s="13"/>
      <c r="K40" s="7" t="str">
        <f t="shared" si="25"/>
        <v>------</v>
      </c>
      <c r="L40" s="20"/>
      <c r="M40" s="16"/>
      <c r="N40" s="7" t="str">
        <f t="shared" si="3"/>
        <v>--</v>
      </c>
      <c r="O40" s="14"/>
      <c r="P40" s="14"/>
      <c r="Q40" s="14"/>
      <c r="R40" s="7" t="str">
        <f t="shared" si="1"/>
        <v>----</v>
      </c>
    </row>
    <row r="41" spans="1:18" s="17" customFormat="1" ht="18.75">
      <c r="A41" s="8"/>
      <c r="B41" s="9"/>
      <c r="C41" s="25"/>
      <c r="D41" s="25"/>
      <c r="E41" s="11"/>
      <c r="F41" s="11"/>
      <c r="G41" s="11"/>
      <c r="H41" s="11"/>
      <c r="I41" s="12"/>
      <c r="J41" s="13"/>
      <c r="K41" s="7" t="str">
        <f t="shared" si="25"/>
        <v>------</v>
      </c>
      <c r="L41" s="20"/>
      <c r="M41" s="16"/>
      <c r="N41" s="7" t="str">
        <f t="shared" si="3"/>
        <v>--</v>
      </c>
      <c r="O41" s="14"/>
      <c r="P41" s="14"/>
      <c r="Q41" s="14"/>
      <c r="R41" s="7" t="str">
        <f t="shared" si="1"/>
        <v>----</v>
      </c>
    </row>
    <row r="42" spans="1:18" s="17" customFormat="1" ht="18.75">
      <c r="A42" s="8"/>
      <c r="B42" s="9"/>
      <c r="C42" s="25"/>
      <c r="D42" s="25"/>
      <c r="E42" s="11"/>
      <c r="F42" s="11"/>
      <c r="G42" s="11"/>
      <c r="H42" s="11"/>
      <c r="I42" s="12"/>
      <c r="J42" s="13"/>
      <c r="K42" s="7" t="str">
        <f t="shared" si="25"/>
        <v>------</v>
      </c>
      <c r="L42" s="20"/>
      <c r="M42" s="16"/>
      <c r="N42" s="7" t="str">
        <f t="shared" si="3"/>
        <v>--</v>
      </c>
      <c r="O42" s="14"/>
      <c r="P42" s="14"/>
      <c r="Q42" s="14"/>
      <c r="R42" s="7" t="str">
        <f t="shared" si="1"/>
        <v>----</v>
      </c>
    </row>
    <row r="43" spans="1:18" s="17" customFormat="1" ht="18.75">
      <c r="A43" s="8"/>
      <c r="B43" s="9"/>
      <c r="C43" s="25"/>
      <c r="D43" s="25"/>
      <c r="E43" s="11"/>
      <c r="F43" s="11"/>
      <c r="G43" s="11"/>
      <c r="H43" s="11"/>
      <c r="I43" s="12"/>
      <c r="J43" s="13"/>
      <c r="K43" s="7" t="str">
        <f t="shared" si="25"/>
        <v>------</v>
      </c>
      <c r="L43" s="20"/>
      <c r="M43" s="16"/>
      <c r="N43" s="7" t="str">
        <f t="shared" si="3"/>
        <v>--</v>
      </c>
      <c r="O43" s="14"/>
      <c r="P43" s="14"/>
      <c r="Q43" s="14"/>
      <c r="R43" s="7" t="str">
        <f t="shared" si="1"/>
        <v>----</v>
      </c>
    </row>
    <row r="44" spans="1:18" s="17" customFormat="1" ht="18.75">
      <c r="A44" s="8"/>
      <c r="B44" s="9"/>
      <c r="C44" s="25"/>
      <c r="D44" s="25"/>
      <c r="E44" s="11"/>
      <c r="F44" s="11"/>
      <c r="G44" s="11"/>
      <c r="H44" s="11"/>
      <c r="I44" s="12"/>
      <c r="J44" s="13"/>
      <c r="K44" s="7" t="str">
        <f t="shared" si="25"/>
        <v>------</v>
      </c>
      <c r="L44" s="20"/>
      <c r="M44" s="16"/>
      <c r="N44" s="7" t="str">
        <f t="shared" si="3"/>
        <v>--</v>
      </c>
      <c r="O44" s="14"/>
      <c r="P44" s="14"/>
      <c r="Q44" s="14"/>
      <c r="R44" s="7" t="str">
        <f t="shared" si="1"/>
        <v>----</v>
      </c>
    </row>
    <row r="45" spans="1:18" s="17" customFormat="1" ht="18.75">
      <c r="A45" s="8"/>
      <c r="B45" s="9"/>
      <c r="C45" s="25"/>
      <c r="D45" s="25"/>
      <c r="E45" s="11"/>
      <c r="F45" s="11"/>
      <c r="G45" s="11"/>
      <c r="H45" s="11"/>
      <c r="I45" s="12"/>
      <c r="J45" s="13"/>
      <c r="K45" s="7" t="str">
        <f t="shared" si="25"/>
        <v>------</v>
      </c>
      <c r="L45" s="20"/>
      <c r="M45" s="16"/>
      <c r="N45" s="7" t="str">
        <f t="shared" si="3"/>
        <v>--</v>
      </c>
      <c r="O45" s="14"/>
      <c r="P45" s="14"/>
      <c r="Q45" s="14"/>
      <c r="R45" s="7" t="str">
        <f t="shared" si="1"/>
        <v>----</v>
      </c>
    </row>
    <row r="46" spans="1:18" s="17" customFormat="1" ht="18.75">
      <c r="A46" s="8"/>
      <c r="B46" s="9"/>
      <c r="C46" s="25"/>
      <c r="D46" s="25"/>
      <c r="E46" s="11"/>
      <c r="F46" s="11"/>
      <c r="G46" s="11"/>
      <c r="H46" s="11"/>
      <c r="I46" s="12"/>
      <c r="J46" s="13"/>
      <c r="K46" s="7" t="str">
        <f t="shared" si="25"/>
        <v>------</v>
      </c>
      <c r="L46" s="20"/>
      <c r="M46" s="16"/>
      <c r="N46" s="7" t="str">
        <f t="shared" si="3"/>
        <v>--</v>
      </c>
      <c r="O46" s="14"/>
      <c r="P46" s="14"/>
      <c r="Q46" s="14"/>
      <c r="R46" s="7" t="str">
        <f t="shared" si="1"/>
        <v>----</v>
      </c>
    </row>
    <row r="47" spans="1:18" s="17" customFormat="1" ht="18.75">
      <c r="A47" s="8"/>
      <c r="B47" s="9"/>
      <c r="C47" s="25"/>
      <c r="D47" s="25"/>
      <c r="E47" s="11"/>
      <c r="F47" s="11"/>
      <c r="G47" s="11"/>
      <c r="H47" s="11"/>
      <c r="I47" s="12"/>
      <c r="J47" s="13"/>
      <c r="K47" s="7" t="str">
        <f t="shared" si="25"/>
        <v>------</v>
      </c>
      <c r="L47" s="20"/>
      <c r="M47" s="16"/>
      <c r="N47" s="7" t="str">
        <f t="shared" si="3"/>
        <v>--</v>
      </c>
      <c r="O47" s="14"/>
      <c r="P47" s="14"/>
      <c r="Q47" s="14"/>
      <c r="R47" s="7" t="str">
        <f t="shared" si="1"/>
        <v>----</v>
      </c>
    </row>
    <row r="48" spans="1:18" s="17" customFormat="1" ht="18.75">
      <c r="A48" s="8"/>
      <c r="B48" s="9"/>
      <c r="C48" s="25"/>
      <c r="D48" s="25"/>
      <c r="E48" s="11"/>
      <c r="F48" s="11"/>
      <c r="G48" s="11"/>
      <c r="H48" s="11"/>
      <c r="I48" s="12"/>
      <c r="J48" s="13"/>
      <c r="K48" s="7" t="str">
        <f t="shared" si="25"/>
        <v>------</v>
      </c>
      <c r="L48" s="20"/>
      <c r="M48" s="16"/>
      <c r="N48" s="7" t="str">
        <f t="shared" si="3"/>
        <v>--</v>
      </c>
      <c r="O48" s="14"/>
      <c r="P48" s="14"/>
      <c r="Q48" s="14"/>
      <c r="R48" s="7" t="str">
        <f t="shared" si="1"/>
        <v>----</v>
      </c>
    </row>
    <row r="49" spans="1:18" s="17" customFormat="1" ht="18.75">
      <c r="A49" s="8"/>
      <c r="B49" s="9"/>
      <c r="C49" s="25"/>
      <c r="D49" s="25"/>
      <c r="E49" s="11"/>
      <c r="F49" s="11"/>
      <c r="G49" s="11"/>
      <c r="H49" s="11"/>
      <c r="I49" s="12"/>
      <c r="J49" s="13"/>
      <c r="K49" s="7" t="str">
        <f t="shared" si="25"/>
        <v>------</v>
      </c>
      <c r="L49" s="20"/>
      <c r="M49" s="16"/>
      <c r="N49" s="7" t="str">
        <f t="shared" si="3"/>
        <v>--</v>
      </c>
      <c r="O49" s="14"/>
      <c r="P49" s="14"/>
      <c r="Q49" s="14"/>
      <c r="R49" s="7" t="str">
        <f t="shared" si="1"/>
        <v>----</v>
      </c>
    </row>
    <row r="50" spans="1:18" s="17" customFormat="1" ht="18.75">
      <c r="A50" s="8"/>
      <c r="B50" s="9"/>
      <c r="C50" s="25"/>
      <c r="D50" s="25"/>
      <c r="E50" s="11"/>
      <c r="F50" s="11"/>
      <c r="G50" s="11"/>
      <c r="H50" s="11"/>
      <c r="I50" s="12"/>
      <c r="J50" s="13"/>
      <c r="K50" s="7" t="str">
        <f t="shared" si="25"/>
        <v>------</v>
      </c>
      <c r="L50" s="20"/>
      <c r="M50" s="16"/>
      <c r="N50" s="7" t="str">
        <f t="shared" si="3"/>
        <v>--</v>
      </c>
      <c r="O50" s="14"/>
      <c r="P50" s="14"/>
      <c r="Q50" s="14"/>
      <c r="R50" s="7" t="str">
        <f t="shared" si="1"/>
        <v>----</v>
      </c>
    </row>
    <row r="51" spans="1:18" s="17" customFormat="1" ht="18.75">
      <c r="A51" s="8"/>
      <c r="B51" s="9"/>
      <c r="C51" s="25"/>
      <c r="D51" s="25"/>
      <c r="E51" s="11"/>
      <c r="F51" s="11"/>
      <c r="G51" s="11"/>
      <c r="H51" s="11"/>
      <c r="I51" s="12"/>
      <c r="J51" s="13"/>
      <c r="K51" s="7" t="str">
        <f t="shared" si="25"/>
        <v>------</v>
      </c>
      <c r="L51" s="20"/>
      <c r="M51" s="16"/>
      <c r="N51" s="7" t="str">
        <f t="shared" si="3"/>
        <v>--</v>
      </c>
      <c r="O51" s="14"/>
      <c r="P51" s="14"/>
      <c r="Q51" s="14"/>
      <c r="R51" s="7" t="str">
        <f t="shared" si="1"/>
        <v>----</v>
      </c>
    </row>
    <row r="52" spans="1:18" s="17" customFormat="1" ht="18.75">
      <c r="A52" s="8"/>
      <c r="B52" s="9"/>
      <c r="C52" s="25"/>
      <c r="D52" s="25"/>
      <c r="E52" s="11"/>
      <c r="F52" s="11"/>
      <c r="G52" s="11"/>
      <c r="H52" s="11"/>
      <c r="I52" s="12"/>
      <c r="J52" s="13"/>
      <c r="K52" s="7" t="str">
        <f t="shared" si="25"/>
        <v>------</v>
      </c>
      <c r="L52" s="20"/>
      <c r="M52" s="16"/>
      <c r="N52" s="7" t="str">
        <f t="shared" si="3"/>
        <v>--</v>
      </c>
      <c r="O52" s="14"/>
      <c r="P52" s="14"/>
      <c r="Q52" s="14"/>
      <c r="R52" s="7" t="str">
        <f t="shared" si="1"/>
        <v>----</v>
      </c>
    </row>
    <row r="53" spans="1:18" s="17" customFormat="1" ht="18.75">
      <c r="A53" s="8"/>
      <c r="B53" s="9"/>
      <c r="C53" s="25"/>
      <c r="D53" s="25"/>
      <c r="E53" s="11"/>
      <c r="F53" s="11"/>
      <c r="G53" s="11"/>
      <c r="H53" s="11"/>
      <c r="I53" s="12"/>
      <c r="J53" s="13"/>
      <c r="K53" s="7" t="str">
        <f t="shared" si="25"/>
        <v>------</v>
      </c>
      <c r="L53" s="20"/>
      <c r="M53" s="16"/>
      <c r="N53" s="7" t="str">
        <f t="shared" si="3"/>
        <v>--</v>
      </c>
      <c r="O53" s="14"/>
      <c r="P53" s="14"/>
      <c r="Q53" s="14"/>
      <c r="R53" s="7" t="str">
        <f t="shared" si="1"/>
        <v>----</v>
      </c>
    </row>
    <row r="54" spans="1:18" s="17" customFormat="1" ht="18.75">
      <c r="A54" s="8"/>
      <c r="B54" s="9"/>
      <c r="C54" s="25"/>
      <c r="D54" s="25"/>
      <c r="E54" s="11"/>
      <c r="F54" s="11"/>
      <c r="G54" s="11"/>
      <c r="H54" s="11"/>
      <c r="I54" s="12"/>
      <c r="J54" s="13"/>
      <c r="K54" s="7" t="str">
        <f t="shared" si="25"/>
        <v>------</v>
      </c>
      <c r="L54" s="20"/>
      <c r="M54" s="16"/>
      <c r="N54" s="7" t="str">
        <f t="shared" si="3"/>
        <v>--</v>
      </c>
      <c r="O54" s="14"/>
      <c r="P54" s="14"/>
      <c r="Q54" s="14"/>
      <c r="R54" s="7" t="str">
        <f t="shared" si="1"/>
        <v>----</v>
      </c>
    </row>
    <row r="55" spans="1:18" s="17" customFormat="1" ht="18.75">
      <c r="A55" s="8"/>
      <c r="B55" s="9"/>
      <c r="C55" s="25"/>
      <c r="D55" s="25"/>
      <c r="E55" s="11"/>
      <c r="F55" s="11"/>
      <c r="G55" s="11"/>
      <c r="H55" s="11"/>
      <c r="I55" s="12"/>
      <c r="J55" s="13"/>
      <c r="K55" s="7" t="str">
        <f t="shared" si="25"/>
        <v>------</v>
      </c>
      <c r="L55" s="20"/>
      <c r="M55" s="16"/>
      <c r="N55" s="7" t="str">
        <f t="shared" si="3"/>
        <v>--</v>
      </c>
      <c r="O55" s="14"/>
      <c r="P55" s="14"/>
      <c r="Q55" s="14"/>
      <c r="R55" s="7" t="str">
        <f t="shared" si="1"/>
        <v>----</v>
      </c>
    </row>
    <row r="56" spans="1:18" s="17" customFormat="1" ht="18.75">
      <c r="A56" s="8"/>
      <c r="B56" s="9"/>
      <c r="C56" s="25"/>
      <c r="D56" s="25"/>
      <c r="E56" s="11"/>
      <c r="F56" s="11"/>
      <c r="G56" s="11"/>
      <c r="H56" s="11"/>
      <c r="I56" s="12"/>
      <c r="J56" s="13"/>
      <c r="K56" s="7" t="str">
        <f t="shared" si="25"/>
        <v>------</v>
      </c>
      <c r="L56" s="20"/>
      <c r="M56" s="16"/>
      <c r="N56" s="7" t="str">
        <f t="shared" si="3"/>
        <v>--</v>
      </c>
      <c r="O56" s="14"/>
      <c r="P56" s="14"/>
      <c r="Q56" s="14"/>
      <c r="R56" s="7" t="str">
        <f t="shared" si="1"/>
        <v>----</v>
      </c>
    </row>
    <row r="57" spans="1:18" s="17" customFormat="1" ht="18.75">
      <c r="A57" s="8"/>
      <c r="B57" s="9"/>
      <c r="C57" s="25"/>
      <c r="D57" s="25"/>
      <c r="E57" s="11"/>
      <c r="F57" s="11"/>
      <c r="G57" s="11"/>
      <c r="H57" s="11"/>
      <c r="I57" s="12"/>
      <c r="J57" s="13"/>
      <c r="K57" s="7" t="str">
        <f t="shared" si="25"/>
        <v>------</v>
      </c>
      <c r="L57" s="20"/>
      <c r="M57" s="16"/>
      <c r="N57" s="7" t="str">
        <f t="shared" si="3"/>
        <v>--</v>
      </c>
      <c r="O57" s="14"/>
      <c r="P57" s="14"/>
      <c r="Q57" s="14"/>
      <c r="R57" s="7" t="str">
        <f t="shared" si="1"/>
        <v>----</v>
      </c>
    </row>
    <row r="58" spans="1:18" s="17" customFormat="1" ht="18.75">
      <c r="A58" s="8"/>
      <c r="B58" s="9"/>
      <c r="C58" s="25"/>
      <c r="D58" s="25"/>
      <c r="E58" s="11"/>
      <c r="F58" s="11"/>
      <c r="G58" s="11"/>
      <c r="H58" s="11"/>
      <c r="I58" s="12"/>
      <c r="J58" s="13"/>
      <c r="K58" s="7" t="str">
        <f t="shared" si="25"/>
        <v>------</v>
      </c>
      <c r="L58" s="20"/>
      <c r="M58" s="16"/>
      <c r="N58" s="7" t="str">
        <f t="shared" si="3"/>
        <v>--</v>
      </c>
      <c r="O58" s="14"/>
      <c r="P58" s="14"/>
      <c r="Q58" s="14"/>
      <c r="R58" s="7" t="str">
        <f t="shared" si="1"/>
        <v>----</v>
      </c>
    </row>
    <row r="59" spans="1:18" s="17" customFormat="1" ht="18.75">
      <c r="A59" s="8"/>
      <c r="B59" s="9"/>
      <c r="C59" s="25"/>
      <c r="D59" s="25"/>
      <c r="E59" s="11"/>
      <c r="F59" s="11"/>
      <c r="G59" s="11"/>
      <c r="H59" s="11"/>
      <c r="I59" s="12"/>
      <c r="J59" s="13"/>
      <c r="K59" s="7" t="str">
        <f t="shared" si="25"/>
        <v>------</v>
      </c>
      <c r="L59" s="20"/>
      <c r="M59" s="16"/>
      <c r="N59" s="7" t="str">
        <f t="shared" si="3"/>
        <v>--</v>
      </c>
      <c r="O59" s="14"/>
      <c r="P59" s="14"/>
      <c r="Q59" s="14"/>
      <c r="R59" s="7" t="str">
        <f t="shared" si="1"/>
        <v>----</v>
      </c>
    </row>
    <row r="60" spans="1:18" s="17" customFormat="1" ht="18.75">
      <c r="A60" s="8"/>
      <c r="B60" s="9"/>
      <c r="C60" s="25"/>
      <c r="D60" s="25"/>
      <c r="E60" s="11"/>
      <c r="F60" s="11"/>
      <c r="G60" s="11"/>
      <c r="H60" s="11"/>
      <c r="I60" s="12"/>
      <c r="J60" s="13"/>
      <c r="K60" s="7" t="str">
        <f t="shared" si="25"/>
        <v>------</v>
      </c>
      <c r="L60" s="20"/>
      <c r="M60" s="16"/>
      <c r="N60" s="7" t="str">
        <f t="shared" si="3"/>
        <v>--</v>
      </c>
      <c r="O60" s="14"/>
      <c r="P60" s="14"/>
      <c r="Q60" s="14"/>
      <c r="R60" s="7" t="str">
        <f t="shared" si="1"/>
        <v>----</v>
      </c>
    </row>
    <row r="61" spans="1:18" s="17" customFormat="1" ht="18.75">
      <c r="A61" s="8"/>
      <c r="B61" s="9"/>
      <c r="C61" s="25"/>
      <c r="D61" s="25"/>
      <c r="E61" s="11"/>
      <c r="F61" s="11"/>
      <c r="G61" s="11"/>
      <c r="H61" s="11"/>
      <c r="I61" s="12"/>
      <c r="J61" s="13"/>
      <c r="K61" s="7" t="str">
        <f t="shared" si="25"/>
        <v>------</v>
      </c>
      <c r="L61" s="20"/>
      <c r="M61" s="16"/>
      <c r="N61" s="7" t="str">
        <f t="shared" si="3"/>
        <v>--</v>
      </c>
      <c r="O61" s="14"/>
      <c r="P61" s="14"/>
      <c r="Q61" s="14"/>
      <c r="R61" s="7" t="str">
        <f t="shared" si="1"/>
        <v>----</v>
      </c>
    </row>
    <row r="62" spans="1:18" s="17" customFormat="1" ht="18.75">
      <c r="A62" s="8"/>
      <c r="B62" s="9"/>
      <c r="C62" s="25"/>
      <c r="D62" s="25"/>
      <c r="E62" s="11"/>
      <c r="F62" s="11"/>
      <c r="G62" s="11"/>
      <c r="H62" s="11"/>
      <c r="I62" s="12"/>
      <c r="J62" s="13"/>
      <c r="K62" s="7" t="str">
        <f t="shared" si="25"/>
        <v>------</v>
      </c>
      <c r="L62" s="20"/>
      <c r="M62" s="16"/>
      <c r="N62" s="7" t="str">
        <f t="shared" si="3"/>
        <v>--</v>
      </c>
      <c r="O62" s="14"/>
      <c r="P62" s="14"/>
      <c r="Q62" s="14"/>
      <c r="R62" s="7" t="str">
        <f t="shared" si="1"/>
        <v>----</v>
      </c>
    </row>
    <row r="63" spans="1:18" s="17" customFormat="1" ht="18.75">
      <c r="A63" s="8"/>
      <c r="B63" s="9"/>
      <c r="C63" s="25"/>
      <c r="D63" s="25"/>
      <c r="E63" s="11"/>
      <c r="F63" s="11"/>
      <c r="G63" s="11"/>
      <c r="H63" s="11"/>
      <c r="I63" s="12"/>
      <c r="J63" s="13"/>
      <c r="K63" s="7" t="str">
        <f t="shared" si="25"/>
        <v>------</v>
      </c>
      <c r="L63" s="20"/>
      <c r="M63" s="16"/>
      <c r="N63" s="7" t="str">
        <f t="shared" si="3"/>
        <v>--</v>
      </c>
      <c r="O63" s="14"/>
      <c r="P63" s="14"/>
      <c r="Q63" s="14"/>
      <c r="R63" s="7" t="str">
        <f t="shared" si="1"/>
        <v>----</v>
      </c>
    </row>
    <row r="64" spans="1:18" s="17" customFormat="1" ht="18.75">
      <c r="A64" s="8"/>
      <c r="B64" s="9"/>
      <c r="C64" s="25"/>
      <c r="D64" s="25"/>
      <c r="E64" s="11"/>
      <c r="F64" s="11"/>
      <c r="G64" s="11"/>
      <c r="H64" s="11"/>
      <c r="I64" s="12"/>
      <c r="J64" s="13"/>
      <c r="K64" s="7" t="str">
        <f t="shared" si="25"/>
        <v>------</v>
      </c>
      <c r="L64" s="20"/>
      <c r="M64" s="16"/>
      <c r="N64" s="7" t="str">
        <f t="shared" si="3"/>
        <v>--</v>
      </c>
      <c r="O64" s="14"/>
      <c r="P64" s="14"/>
      <c r="Q64" s="14"/>
      <c r="R64" s="7" t="str">
        <f t="shared" si="1"/>
        <v>----</v>
      </c>
    </row>
    <row r="65" spans="1:18" s="17" customFormat="1" ht="18.75">
      <c r="A65" s="8"/>
      <c r="B65" s="9"/>
      <c r="C65" s="25"/>
      <c r="D65" s="25"/>
      <c r="E65" s="11"/>
      <c r="F65" s="11"/>
      <c r="G65" s="11"/>
      <c r="H65" s="11"/>
      <c r="I65" s="12"/>
      <c r="J65" s="13"/>
      <c r="K65" s="7" t="str">
        <f t="shared" si="25"/>
        <v>------</v>
      </c>
      <c r="L65" s="20"/>
      <c r="M65" s="16"/>
      <c r="N65" s="7" t="str">
        <f t="shared" si="3"/>
        <v>--</v>
      </c>
      <c r="O65" s="14"/>
      <c r="P65" s="14"/>
      <c r="Q65" s="14"/>
      <c r="R65" s="7" t="str">
        <f t="shared" si="1"/>
        <v>----</v>
      </c>
    </row>
    <row r="66" spans="1:18" s="17" customFormat="1" ht="18.75">
      <c r="A66" s="8"/>
      <c r="B66" s="9"/>
      <c r="C66" s="25"/>
      <c r="D66" s="25"/>
      <c r="E66" s="11"/>
      <c r="F66" s="11"/>
      <c r="G66" s="11"/>
      <c r="H66" s="11"/>
      <c r="I66" s="12"/>
      <c r="J66" s="13"/>
      <c r="K66" s="7" t="str">
        <f t="shared" si="25"/>
        <v>------</v>
      </c>
      <c r="L66" s="20"/>
      <c r="M66" s="16"/>
      <c r="N66" s="7" t="str">
        <f t="shared" si="3"/>
        <v>--</v>
      </c>
      <c r="O66" s="14"/>
      <c r="P66" s="14"/>
      <c r="Q66" s="14"/>
      <c r="R66" s="7" t="str">
        <f t="shared" si="1"/>
        <v>----</v>
      </c>
    </row>
    <row r="67" spans="1:18" s="17" customFormat="1" ht="18.75">
      <c r="A67" s="8"/>
      <c r="B67" s="9"/>
      <c r="C67" s="25"/>
      <c r="D67" s="25"/>
      <c r="E67" s="11"/>
      <c r="F67" s="11"/>
      <c r="G67" s="11"/>
      <c r="H67" s="11"/>
      <c r="I67" s="12"/>
      <c r="J67" s="13"/>
      <c r="K67" s="7" t="str">
        <f t="shared" si="25"/>
        <v>------</v>
      </c>
      <c r="L67" s="20"/>
      <c r="M67" s="16"/>
      <c r="N67" s="7" t="str">
        <f t="shared" si="3"/>
        <v>--</v>
      </c>
      <c r="O67" s="14"/>
      <c r="P67" s="14"/>
      <c r="Q67" s="14"/>
      <c r="R67" s="7" t="str">
        <f t="shared" si="1"/>
        <v>----</v>
      </c>
    </row>
    <row r="68" spans="1:18" s="17" customFormat="1" ht="18.75">
      <c r="A68" s="8"/>
      <c r="B68" s="9"/>
      <c r="C68" s="25"/>
      <c r="D68" s="25"/>
      <c r="E68" s="11"/>
      <c r="F68" s="11"/>
      <c r="G68" s="11"/>
      <c r="H68" s="11"/>
      <c r="I68" s="12"/>
      <c r="J68" s="13"/>
      <c r="K68" s="7" t="str">
        <f t="shared" si="25"/>
        <v>------</v>
      </c>
      <c r="L68" s="20"/>
      <c r="M68" s="16"/>
      <c r="N68" s="7" t="str">
        <f t="shared" si="3"/>
        <v>--</v>
      </c>
      <c r="O68" s="14"/>
      <c r="P68" s="14"/>
      <c r="Q68" s="14"/>
      <c r="R68" s="7" t="str">
        <f t="shared" ref="R68:R82" si="66">IF(A68&lt;&gt;"","分拣摆渡","----")</f>
        <v>----</v>
      </c>
    </row>
    <row r="69" spans="1:18" s="17" customFormat="1" ht="18.75">
      <c r="A69" s="8"/>
      <c r="B69" s="9"/>
      <c r="C69" s="25"/>
      <c r="D69" s="25"/>
      <c r="E69" s="11"/>
      <c r="F69" s="11"/>
      <c r="G69" s="11"/>
      <c r="H69" s="11"/>
      <c r="I69" s="12"/>
      <c r="J69" s="13"/>
      <c r="K69" s="7" t="str">
        <f t="shared" si="25"/>
        <v>------</v>
      </c>
      <c r="L69" s="20"/>
      <c r="M69" s="16"/>
      <c r="N69" s="7" t="str">
        <f t="shared" si="3"/>
        <v>--</v>
      </c>
      <c r="O69" s="14"/>
      <c r="P69" s="14"/>
      <c r="Q69" s="14"/>
      <c r="R69" s="7" t="str">
        <f t="shared" si="66"/>
        <v>----</v>
      </c>
    </row>
    <row r="70" spans="1:18" s="17" customFormat="1" ht="18.75">
      <c r="A70" s="8"/>
      <c r="B70" s="9"/>
      <c r="C70" s="25"/>
      <c r="D70" s="25"/>
      <c r="E70" s="11"/>
      <c r="F70" s="11"/>
      <c r="G70" s="11"/>
      <c r="H70" s="11"/>
      <c r="I70" s="12"/>
      <c r="J70" s="13"/>
      <c r="K70" s="7" t="str">
        <f t="shared" si="25"/>
        <v>------</v>
      </c>
      <c r="L70" s="20"/>
      <c r="M70" s="16"/>
      <c r="N70" s="7" t="str">
        <f t="shared" si="3"/>
        <v>--</v>
      </c>
      <c r="O70" s="14"/>
      <c r="P70" s="14"/>
      <c r="Q70" s="14"/>
      <c r="R70" s="7" t="str">
        <f t="shared" si="66"/>
        <v>----</v>
      </c>
    </row>
    <row r="71" spans="1:18" s="17" customFormat="1" ht="18.75">
      <c r="A71" s="8"/>
      <c r="B71" s="9"/>
      <c r="C71" s="25"/>
      <c r="D71" s="25"/>
      <c r="E71" s="11"/>
      <c r="F71" s="11"/>
      <c r="G71" s="11"/>
      <c r="H71" s="11"/>
      <c r="I71" s="12"/>
      <c r="J71" s="13"/>
      <c r="K71" s="7" t="str">
        <f t="shared" si="25"/>
        <v>------</v>
      </c>
      <c r="L71" s="20"/>
      <c r="M71" s="16"/>
      <c r="N71" s="7" t="str">
        <f t="shared" si="3"/>
        <v>--</v>
      </c>
      <c r="O71" s="14"/>
      <c r="P71" s="14"/>
      <c r="Q71" s="14"/>
      <c r="R71" s="7" t="str">
        <f t="shared" si="66"/>
        <v>----</v>
      </c>
    </row>
    <row r="72" spans="1:18" s="17" customFormat="1" ht="18.75">
      <c r="A72" s="8"/>
      <c r="B72" s="9"/>
      <c r="C72" s="25"/>
      <c r="D72" s="25"/>
      <c r="E72" s="11"/>
      <c r="F72" s="11"/>
      <c r="G72" s="11"/>
      <c r="H72" s="11"/>
      <c r="I72" s="12"/>
      <c r="J72" s="13"/>
      <c r="K72" s="7" t="str">
        <f t="shared" si="25"/>
        <v>------</v>
      </c>
      <c r="L72" s="20"/>
      <c r="M72" s="16"/>
      <c r="N72" s="7" t="str">
        <f t="shared" si="3"/>
        <v>--</v>
      </c>
      <c r="O72" s="14"/>
      <c r="P72" s="14"/>
      <c r="Q72" s="14"/>
      <c r="R72" s="7" t="str">
        <f t="shared" si="66"/>
        <v>----</v>
      </c>
    </row>
    <row r="73" spans="1:18" s="17" customFormat="1" ht="18.75">
      <c r="A73" s="8"/>
      <c r="B73" s="9"/>
      <c r="C73" s="25"/>
      <c r="D73" s="25"/>
      <c r="E73" s="11"/>
      <c r="F73" s="11"/>
      <c r="G73" s="11"/>
      <c r="H73" s="11"/>
      <c r="I73" s="12"/>
      <c r="J73" s="13"/>
      <c r="K73" s="7" t="str">
        <f t="shared" si="25"/>
        <v>------</v>
      </c>
      <c r="L73" s="20"/>
      <c r="M73" s="16"/>
      <c r="N73" s="7" t="str">
        <f t="shared" si="3"/>
        <v>--</v>
      </c>
      <c r="O73" s="14"/>
      <c r="P73" s="14"/>
      <c r="Q73" s="14"/>
      <c r="R73" s="7" t="str">
        <f t="shared" si="66"/>
        <v>----</v>
      </c>
    </row>
    <row r="74" spans="1:18" s="17" customFormat="1" ht="18.75">
      <c r="A74" s="8"/>
      <c r="B74" s="9"/>
      <c r="C74" s="25"/>
      <c r="D74" s="25"/>
      <c r="E74" s="11"/>
      <c r="F74" s="11"/>
      <c r="G74" s="11"/>
      <c r="H74" s="11"/>
      <c r="I74" s="12"/>
      <c r="J74" s="13"/>
      <c r="K74" s="7" t="str">
        <f t="shared" si="25"/>
        <v>------</v>
      </c>
      <c r="L74" s="20"/>
      <c r="M74" s="16"/>
      <c r="N74" s="7" t="str">
        <f t="shared" si="3"/>
        <v>--</v>
      </c>
      <c r="O74" s="14"/>
      <c r="P74" s="14"/>
      <c r="Q74" s="14"/>
      <c r="R74" s="7" t="str">
        <f t="shared" si="66"/>
        <v>----</v>
      </c>
    </row>
    <row r="75" spans="1:18" s="17" customFormat="1" ht="18.75">
      <c r="A75" s="8"/>
      <c r="B75" s="9"/>
      <c r="C75" s="25"/>
      <c r="D75" s="25"/>
      <c r="E75" s="11"/>
      <c r="F75" s="11"/>
      <c r="G75" s="11"/>
      <c r="H75" s="11"/>
      <c r="I75" s="12"/>
      <c r="J75" s="13"/>
      <c r="K75" s="7" t="str">
        <f t="shared" si="25"/>
        <v>------</v>
      </c>
      <c r="L75" s="20"/>
      <c r="M75" s="16"/>
      <c r="N75" s="7" t="str">
        <f t="shared" si="3"/>
        <v>--</v>
      </c>
      <c r="O75" s="14"/>
      <c r="P75" s="14"/>
      <c r="Q75" s="14"/>
      <c r="R75" s="7" t="str">
        <f t="shared" si="66"/>
        <v>----</v>
      </c>
    </row>
    <row r="76" spans="1:18" s="17" customFormat="1" ht="18.75">
      <c r="A76" s="8"/>
      <c r="B76" s="9"/>
      <c r="C76" s="25"/>
      <c r="D76" s="25"/>
      <c r="E76" s="11"/>
      <c r="F76" s="11"/>
      <c r="G76" s="11"/>
      <c r="H76" s="11"/>
      <c r="I76" s="12"/>
      <c r="J76" s="13"/>
      <c r="K76" s="7" t="str">
        <f t="shared" si="25"/>
        <v>------</v>
      </c>
      <c r="L76" s="20"/>
      <c r="M76" s="16"/>
      <c r="N76" s="7" t="str">
        <f t="shared" si="3"/>
        <v>--</v>
      </c>
      <c r="O76" s="14"/>
      <c r="P76" s="14"/>
      <c r="Q76" s="14"/>
      <c r="R76" s="7" t="str">
        <f t="shared" si="66"/>
        <v>----</v>
      </c>
    </row>
    <row r="77" spans="1:18" s="17" customFormat="1" ht="18.75">
      <c r="A77" s="8"/>
      <c r="B77" s="9"/>
      <c r="C77" s="25"/>
      <c r="D77" s="25"/>
      <c r="E77" s="11"/>
      <c r="F77" s="11"/>
      <c r="G77" s="11"/>
      <c r="H77" s="11"/>
      <c r="I77" s="12"/>
      <c r="J77" s="13"/>
      <c r="K77" s="7" t="str">
        <f t="shared" ref="K77:K82" si="67">IF(A77&lt;&gt;"","武汉威伟机械","------")</f>
        <v>------</v>
      </c>
      <c r="L77" s="20"/>
      <c r="M77" s="16"/>
      <c r="N77" s="7" t="str">
        <f t="shared" ref="N77:N82" si="68">IF(L77&lt;&gt;"","9.6米","--")</f>
        <v>--</v>
      </c>
      <c r="O77" s="14"/>
      <c r="P77" s="14"/>
      <c r="Q77" s="14"/>
      <c r="R77" s="7" t="str">
        <f t="shared" si="66"/>
        <v>----</v>
      </c>
    </row>
    <row r="78" spans="1:18" s="17" customFormat="1" ht="18.75">
      <c r="A78" s="8"/>
      <c r="B78" s="9"/>
      <c r="C78" s="25"/>
      <c r="D78" s="25"/>
      <c r="E78" s="11"/>
      <c r="F78" s="11"/>
      <c r="G78" s="11"/>
      <c r="H78" s="11"/>
      <c r="I78" s="12"/>
      <c r="J78" s="13"/>
      <c r="K78" s="7" t="str">
        <f t="shared" si="67"/>
        <v>------</v>
      </c>
      <c r="L78" s="20"/>
      <c r="M78" s="16"/>
      <c r="N78" s="7" t="str">
        <f t="shared" si="68"/>
        <v>--</v>
      </c>
      <c r="O78" s="14"/>
      <c r="P78" s="14"/>
      <c r="Q78" s="14"/>
      <c r="R78" s="7" t="str">
        <f t="shared" si="66"/>
        <v>----</v>
      </c>
    </row>
    <row r="79" spans="1:18" s="17" customFormat="1" ht="18.75">
      <c r="A79" s="8"/>
      <c r="B79" s="9"/>
      <c r="C79" s="25"/>
      <c r="D79" s="25"/>
      <c r="E79" s="11"/>
      <c r="F79" s="11"/>
      <c r="G79" s="11"/>
      <c r="H79" s="11"/>
      <c r="I79" s="12"/>
      <c r="J79" s="13"/>
      <c r="K79" s="7" t="str">
        <f t="shared" si="67"/>
        <v>------</v>
      </c>
      <c r="L79" s="20"/>
      <c r="M79" s="16"/>
      <c r="N79" s="7" t="str">
        <f t="shared" si="68"/>
        <v>--</v>
      </c>
      <c r="O79" s="14"/>
      <c r="P79" s="14"/>
      <c r="Q79" s="14"/>
      <c r="R79" s="7" t="str">
        <f t="shared" si="66"/>
        <v>----</v>
      </c>
    </row>
    <row r="80" spans="1:18" s="17" customFormat="1" ht="18.75">
      <c r="A80" s="8"/>
      <c r="B80" s="9"/>
      <c r="C80" s="25"/>
      <c r="D80" s="25"/>
      <c r="E80" s="11"/>
      <c r="F80" s="11"/>
      <c r="G80" s="11"/>
      <c r="H80" s="11"/>
      <c r="I80" s="12"/>
      <c r="J80" s="13"/>
      <c r="K80" s="7" t="str">
        <f t="shared" si="67"/>
        <v>------</v>
      </c>
      <c r="L80" s="20"/>
      <c r="M80" s="16"/>
      <c r="N80" s="7" t="str">
        <f t="shared" si="68"/>
        <v>--</v>
      </c>
      <c r="O80" s="14"/>
      <c r="P80" s="14"/>
      <c r="Q80" s="14"/>
      <c r="R80" s="7" t="str">
        <f t="shared" si="66"/>
        <v>----</v>
      </c>
    </row>
    <row r="81" spans="1:18" s="17" customFormat="1" ht="18.75">
      <c r="A81" s="8"/>
      <c r="B81" s="9"/>
      <c r="C81" s="25"/>
      <c r="D81" s="25"/>
      <c r="E81" s="11"/>
      <c r="F81" s="11"/>
      <c r="G81" s="11"/>
      <c r="H81" s="11"/>
      <c r="I81" s="12"/>
      <c r="J81" s="13"/>
      <c r="K81" s="7" t="str">
        <f t="shared" si="67"/>
        <v>------</v>
      </c>
      <c r="L81" s="20"/>
      <c r="M81" s="16"/>
      <c r="N81" s="7" t="str">
        <f t="shared" si="68"/>
        <v>--</v>
      </c>
      <c r="O81" s="14"/>
      <c r="P81" s="14"/>
      <c r="Q81" s="14"/>
      <c r="R81" s="7" t="str">
        <f t="shared" si="66"/>
        <v>----</v>
      </c>
    </row>
    <row r="82" spans="1:18" s="17" customFormat="1" ht="18.75">
      <c r="A82" s="8"/>
      <c r="B82" s="9"/>
      <c r="C82" s="25"/>
      <c r="D82" s="25"/>
      <c r="E82" s="11"/>
      <c r="F82" s="11"/>
      <c r="G82" s="11"/>
      <c r="H82" s="11"/>
      <c r="I82" s="12"/>
      <c r="J82" s="13"/>
      <c r="K82" s="7" t="str">
        <f t="shared" si="67"/>
        <v>------</v>
      </c>
      <c r="L82" s="20"/>
      <c r="M82" s="16"/>
      <c r="N82" s="7" t="str">
        <f t="shared" si="68"/>
        <v>--</v>
      </c>
      <c r="O82" s="14"/>
      <c r="P82" s="14"/>
      <c r="Q82" s="14"/>
      <c r="R82" s="7" t="str">
        <f t="shared" si="66"/>
        <v>----</v>
      </c>
    </row>
    <row r="83" spans="1:18" s="17" customFormat="1" ht="18.75">
      <c r="A83" s="8"/>
      <c r="B83" s="9"/>
      <c r="C83" s="25"/>
      <c r="D83" s="25"/>
      <c r="E83" s="11"/>
      <c r="F83" s="11"/>
      <c r="G83" s="11"/>
      <c r="H83" s="11"/>
      <c r="I83" s="12"/>
      <c r="J83" s="13"/>
      <c r="K83" s="14"/>
      <c r="L83" s="20"/>
      <c r="M83" s="16"/>
      <c r="N83" s="11"/>
      <c r="O83" s="14"/>
      <c r="P83" s="14"/>
      <c r="Q83" s="14"/>
      <c r="R83" s="14"/>
    </row>
    <row r="84" spans="1:18" s="17" customFormat="1" ht="18.75">
      <c r="A84" s="8"/>
      <c r="B84" s="9"/>
      <c r="C84" s="25"/>
      <c r="D84" s="25"/>
      <c r="E84" s="11"/>
      <c r="F84" s="11"/>
      <c r="G84" s="11"/>
      <c r="H84" s="11"/>
      <c r="I84" s="12"/>
      <c r="J84" s="13"/>
      <c r="K84" s="14"/>
      <c r="L84" s="20"/>
      <c r="M84" s="16"/>
      <c r="N84" s="11"/>
      <c r="O84" s="14"/>
      <c r="P84" s="14"/>
      <c r="Q84" s="14"/>
      <c r="R84" s="14"/>
    </row>
    <row r="85" spans="1:18" s="17" customFormat="1" ht="18.75">
      <c r="A85" s="8"/>
      <c r="B85" s="9"/>
      <c r="C85" s="25"/>
      <c r="D85" s="25"/>
      <c r="E85" s="11"/>
      <c r="F85" s="11"/>
      <c r="G85" s="11"/>
      <c r="H85" s="11"/>
      <c r="I85" s="12"/>
      <c r="J85" s="13"/>
      <c r="K85" s="14"/>
      <c r="L85" s="20"/>
      <c r="M85" s="16"/>
      <c r="N85" s="11"/>
      <c r="O85" s="14"/>
      <c r="P85" s="14"/>
      <c r="Q85" s="14"/>
      <c r="R85" s="14"/>
    </row>
    <row r="86" spans="1:18" s="17" customFormat="1" ht="18.75">
      <c r="A86" s="8"/>
      <c r="B86" s="9"/>
      <c r="C86" s="10"/>
      <c r="D86" s="18"/>
      <c r="E86" s="11"/>
      <c r="F86" s="11"/>
      <c r="G86" s="11"/>
      <c r="H86" s="11"/>
      <c r="I86" s="12"/>
      <c r="J86" s="13"/>
      <c r="K86" s="14"/>
      <c r="L86" s="20"/>
      <c r="M86" s="16"/>
      <c r="N86" s="11"/>
      <c r="O86" s="14"/>
      <c r="P86" s="14"/>
      <c r="Q86" s="14"/>
      <c r="R86" s="14"/>
    </row>
    <row r="87" spans="1:18" s="17" customFormat="1" ht="18.75">
      <c r="A87" s="8"/>
      <c r="B87" s="9"/>
      <c r="C87" s="10"/>
      <c r="D87" s="18"/>
      <c r="E87" s="11"/>
      <c r="F87" s="11"/>
      <c r="G87" s="11"/>
      <c r="H87" s="11"/>
      <c r="I87" s="12"/>
      <c r="J87" s="13"/>
      <c r="K87" s="14"/>
      <c r="L87" s="20"/>
      <c r="M87" s="16"/>
      <c r="N87" s="11"/>
      <c r="O87" s="14"/>
      <c r="P87" s="14"/>
      <c r="Q87" s="14"/>
      <c r="R87" s="14"/>
    </row>
    <row r="88" spans="1:18" s="17" customFormat="1" ht="18.75">
      <c r="A88" s="8"/>
      <c r="B88" s="9"/>
      <c r="C88" s="10"/>
      <c r="D88" s="18"/>
      <c r="E88" s="11"/>
      <c r="F88" s="11"/>
      <c r="G88" s="11"/>
      <c r="H88" s="11"/>
      <c r="I88" s="12"/>
      <c r="J88" s="13"/>
      <c r="K88" s="14"/>
      <c r="L88" s="20"/>
      <c r="M88" s="16"/>
      <c r="N88" s="11"/>
      <c r="O88" s="14"/>
      <c r="P88" s="14"/>
      <c r="Q88" s="14"/>
      <c r="R88" s="14"/>
    </row>
    <row r="89" spans="1:18" s="17" customFormat="1" ht="18.75">
      <c r="A89" s="8"/>
      <c r="B89" s="9"/>
      <c r="C89" s="10"/>
      <c r="D89" s="18"/>
      <c r="E89" s="11"/>
      <c r="F89" s="11"/>
      <c r="G89" s="11"/>
      <c r="H89" s="11"/>
      <c r="I89" s="12"/>
      <c r="J89" s="13"/>
      <c r="K89" s="14"/>
      <c r="L89" s="20"/>
      <c r="M89" s="16"/>
      <c r="N89" s="11"/>
      <c r="O89" s="14"/>
      <c r="P89" s="14"/>
      <c r="Q89" s="14"/>
      <c r="R89" s="14"/>
    </row>
    <row r="90" spans="1:18" s="17" customFormat="1" ht="18.75">
      <c r="A90" s="8"/>
      <c r="B90" s="9"/>
      <c r="C90" s="10"/>
      <c r="D90" s="18"/>
      <c r="E90" s="11"/>
      <c r="F90" s="11"/>
      <c r="G90" s="11"/>
      <c r="H90" s="11"/>
      <c r="I90" s="12"/>
      <c r="J90" s="13"/>
      <c r="K90" s="14"/>
      <c r="L90" s="20"/>
      <c r="M90" s="16"/>
      <c r="N90" s="11"/>
      <c r="O90" s="14"/>
      <c r="P90" s="14"/>
      <c r="Q90" s="14"/>
      <c r="R90" s="14"/>
    </row>
    <row r="91" spans="1:18" s="17" customFormat="1" ht="18.75">
      <c r="A91" s="8"/>
      <c r="B91" s="9"/>
      <c r="C91" s="10"/>
      <c r="D91" s="18"/>
      <c r="E91" s="11"/>
      <c r="F91" s="11"/>
      <c r="G91" s="11"/>
      <c r="H91" s="11"/>
      <c r="I91" s="12"/>
      <c r="J91" s="13"/>
      <c r="K91" s="14"/>
      <c r="L91" s="20"/>
      <c r="M91" s="16"/>
      <c r="N91" s="11"/>
      <c r="O91" s="14"/>
      <c r="P91" s="14"/>
      <c r="Q91" s="14"/>
      <c r="R91" s="14"/>
    </row>
    <row r="92" spans="1:18" s="17" customFormat="1" ht="18.75">
      <c r="A92" s="8"/>
      <c r="B92" s="9"/>
      <c r="C92" s="10"/>
      <c r="D92" s="18"/>
      <c r="E92" s="11"/>
      <c r="F92" s="11"/>
      <c r="G92" s="11"/>
      <c r="H92" s="11"/>
      <c r="I92" s="12"/>
      <c r="J92" s="13"/>
      <c r="K92" s="14"/>
      <c r="L92" s="20"/>
      <c r="M92" s="16"/>
      <c r="N92" s="11"/>
      <c r="O92" s="14"/>
      <c r="P92" s="14"/>
      <c r="Q92" s="14"/>
      <c r="R92" s="14"/>
    </row>
    <row r="93" spans="1:18" s="17" customFormat="1" ht="18.75">
      <c r="A93" s="8"/>
      <c r="B93" s="9"/>
      <c r="C93" s="10"/>
      <c r="D93" s="18"/>
      <c r="E93" s="11"/>
      <c r="F93" s="11"/>
      <c r="G93" s="11"/>
      <c r="H93" s="11"/>
      <c r="I93" s="12"/>
      <c r="J93" s="13"/>
      <c r="K93" s="14"/>
      <c r="L93" s="20"/>
      <c r="M93" s="16"/>
      <c r="N93" s="11"/>
      <c r="O93" s="14"/>
      <c r="P93" s="14"/>
      <c r="Q93" s="14"/>
      <c r="R93" s="14"/>
    </row>
    <row r="94" spans="1:18" s="17" customFormat="1" ht="18.75">
      <c r="A94" s="8"/>
      <c r="B94" s="9"/>
      <c r="C94" s="10"/>
      <c r="D94" s="18"/>
      <c r="E94" s="11"/>
      <c r="F94" s="11"/>
      <c r="G94" s="11"/>
      <c r="H94" s="11"/>
      <c r="I94" s="12"/>
      <c r="J94" s="13"/>
      <c r="K94" s="14"/>
      <c r="L94" s="20"/>
      <c r="M94" s="16"/>
      <c r="N94" s="11"/>
      <c r="O94" s="14"/>
      <c r="P94" s="14"/>
      <c r="Q94" s="14"/>
      <c r="R94" s="14"/>
    </row>
    <row r="95" spans="1:18" s="17" customFormat="1" ht="18.75">
      <c r="A95" s="8"/>
      <c r="B95" s="9"/>
      <c r="C95" s="10"/>
      <c r="D95" s="18"/>
      <c r="E95" s="11"/>
      <c r="F95" s="11"/>
      <c r="G95" s="11"/>
      <c r="H95" s="11"/>
      <c r="I95" s="12"/>
      <c r="J95" s="13"/>
      <c r="K95" s="14"/>
      <c r="L95" s="20"/>
      <c r="M95" s="16"/>
      <c r="N95" s="11"/>
      <c r="O95" s="14"/>
      <c r="P95" s="14"/>
      <c r="Q95" s="14"/>
      <c r="R95" s="14"/>
    </row>
    <row r="96" spans="1:18" s="17" customFormat="1" ht="18.75">
      <c r="A96" s="8"/>
      <c r="B96" s="9"/>
      <c r="C96" s="10"/>
      <c r="D96" s="18"/>
      <c r="E96" s="11"/>
      <c r="F96" s="11"/>
      <c r="G96" s="11"/>
      <c r="H96" s="11"/>
      <c r="I96" s="12"/>
      <c r="J96" s="13"/>
      <c r="K96" s="14"/>
      <c r="L96" s="20"/>
      <c r="M96" s="16"/>
      <c r="N96" s="11"/>
      <c r="O96" s="14"/>
      <c r="P96" s="14"/>
      <c r="Q96" s="14"/>
      <c r="R96" s="14"/>
    </row>
    <row r="97" spans="1:18" s="17" customFormat="1" ht="18.75">
      <c r="A97" s="8"/>
      <c r="B97" s="9"/>
      <c r="C97" s="10"/>
      <c r="D97" s="18"/>
      <c r="E97" s="11"/>
      <c r="F97" s="11"/>
      <c r="G97" s="11"/>
      <c r="H97" s="11"/>
      <c r="I97" s="12"/>
      <c r="J97" s="13"/>
      <c r="K97" s="14"/>
      <c r="L97" s="20"/>
      <c r="M97" s="16"/>
      <c r="N97" s="11"/>
      <c r="O97" s="14"/>
      <c r="P97" s="14"/>
      <c r="Q97" s="14"/>
      <c r="R97" s="14"/>
    </row>
    <row r="98" spans="1:18" s="17" customFormat="1" ht="18.75">
      <c r="A98" s="8"/>
      <c r="B98" s="9"/>
      <c r="C98" s="10"/>
      <c r="D98" s="10"/>
      <c r="E98" s="11"/>
      <c r="F98" s="11"/>
      <c r="G98" s="11"/>
      <c r="H98" s="11"/>
      <c r="I98" s="12"/>
      <c r="J98" s="13"/>
      <c r="K98" s="14"/>
      <c r="L98" s="20"/>
      <c r="M98" s="16"/>
      <c r="N98" s="11"/>
      <c r="O98" s="14"/>
      <c r="P98" s="14"/>
      <c r="Q98" s="14"/>
      <c r="R98" s="14"/>
    </row>
    <row r="99" spans="1:18" s="17" customFormat="1" ht="18.75">
      <c r="A99" s="8"/>
      <c r="B99" s="9"/>
      <c r="C99" s="10"/>
      <c r="D99" s="10"/>
      <c r="E99" s="11"/>
      <c r="F99" s="11"/>
      <c r="G99" s="11"/>
      <c r="H99" s="11"/>
      <c r="I99" s="12"/>
      <c r="J99" s="13"/>
      <c r="K99" s="14"/>
      <c r="L99" s="20"/>
      <c r="M99" s="16"/>
      <c r="N99" s="11"/>
      <c r="O99" s="14"/>
      <c r="P99" s="14"/>
      <c r="Q99" s="14"/>
      <c r="R99" s="14"/>
    </row>
    <row r="100" spans="1:18" s="17" customFormat="1" ht="18.75">
      <c r="A100" s="8"/>
      <c r="B100" s="9"/>
      <c r="C100" s="10"/>
      <c r="D100" s="10"/>
      <c r="E100" s="11"/>
      <c r="F100" s="11"/>
      <c r="G100" s="11"/>
      <c r="H100" s="11"/>
      <c r="I100" s="12"/>
      <c r="J100" s="13"/>
      <c r="K100" s="14"/>
      <c r="L100" s="20"/>
      <c r="M100" s="16"/>
      <c r="N100" s="11"/>
      <c r="O100" s="14"/>
      <c r="P100" s="14"/>
      <c r="Q100" s="14"/>
      <c r="R100" s="14"/>
    </row>
    <row r="101" spans="1:18" s="17" customFormat="1" ht="18.75">
      <c r="A101" s="8"/>
      <c r="B101" s="9"/>
      <c r="C101" s="10"/>
      <c r="D101" s="10"/>
      <c r="E101" s="11"/>
      <c r="F101" s="11"/>
      <c r="G101" s="11"/>
      <c r="H101" s="11"/>
      <c r="I101" s="12"/>
      <c r="J101" s="13"/>
      <c r="K101" s="14"/>
      <c r="L101" s="20"/>
      <c r="M101" s="16"/>
      <c r="N101" s="11"/>
      <c r="O101" s="14"/>
      <c r="P101" s="14"/>
      <c r="Q101" s="14"/>
      <c r="R101" s="14"/>
    </row>
    <row r="102" spans="1:18" s="17" customFormat="1" ht="18.75">
      <c r="A102" s="8"/>
      <c r="B102" s="9"/>
      <c r="C102" s="10"/>
      <c r="D102" s="10"/>
      <c r="E102" s="11"/>
      <c r="F102" s="11"/>
      <c r="G102" s="11"/>
      <c r="H102" s="11"/>
      <c r="I102" s="12"/>
      <c r="J102" s="13"/>
      <c r="K102" s="14"/>
      <c r="L102" s="20"/>
      <c r="M102" s="16"/>
      <c r="N102" s="11"/>
      <c r="O102" s="14"/>
      <c r="P102" s="14"/>
      <c r="Q102" s="14"/>
      <c r="R102" s="14"/>
    </row>
    <row r="103" spans="1:18" s="17" customFormat="1" ht="18.75">
      <c r="A103" s="8"/>
      <c r="B103" s="9"/>
      <c r="C103" s="10"/>
      <c r="D103" s="10"/>
      <c r="E103" s="11"/>
      <c r="F103" s="11"/>
      <c r="G103" s="11"/>
      <c r="H103" s="11"/>
      <c r="I103" s="12"/>
      <c r="J103" s="13"/>
      <c r="K103" s="14"/>
      <c r="L103" s="20"/>
      <c r="M103" s="16"/>
      <c r="N103" s="11"/>
      <c r="O103" s="14"/>
      <c r="P103" s="14"/>
      <c r="Q103" s="14"/>
      <c r="R103" s="14"/>
    </row>
    <row r="104" spans="1:18" s="17" customFormat="1" ht="18.75">
      <c r="A104" s="8"/>
      <c r="B104" s="9"/>
      <c r="C104" s="10"/>
      <c r="D104" s="10"/>
      <c r="E104" s="11"/>
      <c r="F104" s="11"/>
      <c r="G104" s="11"/>
      <c r="H104" s="11"/>
      <c r="I104" s="12"/>
      <c r="J104" s="13"/>
      <c r="K104" s="14"/>
      <c r="L104" s="20"/>
      <c r="M104" s="16"/>
      <c r="N104" s="11"/>
      <c r="O104" s="14"/>
      <c r="P104" s="14"/>
      <c r="Q104" s="14"/>
      <c r="R104" s="14"/>
    </row>
    <row r="105" spans="1:18" s="17" customFormat="1" ht="18.75">
      <c r="A105" s="8"/>
      <c r="B105" s="9"/>
      <c r="C105" s="10"/>
      <c r="D105" s="10"/>
      <c r="E105" s="11"/>
      <c r="F105" s="11"/>
      <c r="G105" s="11"/>
      <c r="H105" s="11"/>
      <c r="I105" s="12"/>
      <c r="J105" s="13"/>
      <c r="K105" s="14"/>
      <c r="L105" s="20"/>
      <c r="M105" s="16"/>
      <c r="N105" s="11"/>
      <c r="O105" s="14"/>
      <c r="P105" s="14"/>
      <c r="Q105" s="14"/>
      <c r="R105" s="14"/>
    </row>
    <row r="106" spans="1:18" s="17" customFormat="1" ht="18.75">
      <c r="A106" s="8"/>
      <c r="B106" s="9"/>
      <c r="C106" s="10"/>
      <c r="D106" s="10"/>
      <c r="E106" s="11"/>
      <c r="F106" s="11"/>
      <c r="G106" s="11"/>
      <c r="H106" s="11"/>
      <c r="I106" s="12"/>
      <c r="J106" s="13"/>
      <c r="K106" s="14"/>
      <c r="L106" s="20"/>
      <c r="M106" s="16"/>
      <c r="N106" s="11"/>
      <c r="O106" s="14"/>
      <c r="P106" s="14"/>
      <c r="Q106" s="14"/>
      <c r="R106" s="14"/>
    </row>
    <row r="107" spans="1:18" s="17" customFormat="1" ht="18.75">
      <c r="A107" s="8"/>
      <c r="B107" s="9"/>
      <c r="C107" s="10"/>
      <c r="D107" s="10"/>
      <c r="E107" s="11"/>
      <c r="F107" s="11"/>
      <c r="G107" s="11"/>
      <c r="H107" s="11"/>
      <c r="I107" s="12"/>
      <c r="J107" s="13"/>
      <c r="K107" s="14"/>
      <c r="L107" s="20"/>
      <c r="M107" s="16"/>
      <c r="N107" s="11"/>
      <c r="O107" s="14"/>
      <c r="P107" s="14"/>
      <c r="Q107" s="14"/>
      <c r="R107" s="14"/>
    </row>
    <row r="108" spans="1:18" s="17" customFormat="1" ht="18.75">
      <c r="A108" s="8"/>
      <c r="B108" s="9"/>
      <c r="C108" s="10"/>
      <c r="D108" s="10"/>
      <c r="E108" s="11"/>
      <c r="F108" s="11"/>
      <c r="G108" s="11"/>
      <c r="H108" s="11"/>
      <c r="I108" s="12"/>
      <c r="J108" s="13"/>
      <c r="K108" s="14"/>
      <c r="L108" s="20"/>
      <c r="M108" s="16"/>
      <c r="N108" s="11"/>
      <c r="O108" s="14"/>
      <c r="P108" s="14"/>
      <c r="Q108" s="14"/>
      <c r="R108" s="14"/>
    </row>
    <row r="109" spans="1:18" s="17" customFormat="1" ht="18.75">
      <c r="A109" s="8"/>
      <c r="B109" s="9"/>
      <c r="C109" s="10"/>
      <c r="D109" s="10"/>
      <c r="E109" s="11"/>
      <c r="F109" s="11"/>
      <c r="G109" s="11"/>
      <c r="H109" s="11"/>
      <c r="I109" s="12"/>
      <c r="J109" s="13"/>
      <c r="K109" s="14"/>
      <c r="L109" s="20"/>
      <c r="M109" s="16"/>
      <c r="N109" s="11"/>
      <c r="O109" s="14"/>
      <c r="P109" s="14"/>
      <c r="Q109" s="14"/>
      <c r="R109" s="14"/>
    </row>
  </sheetData>
  <phoneticPr fontId="3" type="noConversion"/>
  <conditionalFormatting sqref="I1:J1048576">
    <cfRule type="duplicateValues" dxfId="110" priority="2"/>
  </conditionalFormatting>
  <conditionalFormatting sqref="I19:I23">
    <cfRule type="duplicateValues" dxfId="109" priority="1"/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BL33"/>
  <sheetViews>
    <sheetView zoomScale="78" zoomScaleNormal="78" workbookViewId="0">
      <selection activeCell="A4" sqref="A1:XFD1048576"/>
    </sheetView>
  </sheetViews>
  <sheetFormatPr defaultRowHeight="15"/>
  <cols>
    <col min="1" max="1" width="13.25" style="3" bestFit="1" customWidth="1"/>
    <col min="2" max="2" width="8.875" style="3" bestFit="1" customWidth="1"/>
    <col min="3" max="3" width="14.625" style="3" bestFit="1" customWidth="1"/>
    <col min="4" max="4" width="15" style="3" bestFit="1" customWidth="1"/>
    <col min="5" max="5" width="16.625" style="3" bestFit="1" customWidth="1"/>
    <col min="6" max="6" width="29.75" style="3" bestFit="1" customWidth="1"/>
    <col min="7" max="7" width="16.625" style="3" bestFit="1" customWidth="1"/>
    <col min="8" max="8" width="23.25" style="3" bestFit="1" customWidth="1"/>
    <col min="9" max="9" width="14" style="3" customWidth="1"/>
    <col min="10" max="10" width="16.125" style="3" customWidth="1"/>
    <col min="11" max="12" width="17.375" style="3" hidden="1" customWidth="1"/>
    <col min="13" max="13" width="14" style="3" customWidth="1"/>
    <col min="14" max="14" width="16.625" style="3" bestFit="1" customWidth="1"/>
    <col min="15" max="15" width="14.5" style="3" customWidth="1"/>
    <col min="16" max="16" width="13.25" style="3" hidden="1" customWidth="1"/>
    <col min="17" max="17" width="8.875" style="30" bestFit="1" customWidth="1"/>
    <col min="18" max="18" width="7.875" style="3" bestFit="1" customWidth="1"/>
    <col min="19" max="20" width="19.25" style="3" bestFit="1" customWidth="1"/>
    <col min="21" max="21" width="6.5" style="3" bestFit="1" customWidth="1"/>
    <col min="22" max="22" width="11" style="3" customWidth="1"/>
    <col min="23" max="16384" width="9" style="3"/>
  </cols>
  <sheetData>
    <row r="1" spans="1:64" ht="21.75" customHeight="1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660</v>
      </c>
      <c r="J1" s="21" t="s">
        <v>1143</v>
      </c>
      <c r="K1" s="21" t="s">
        <v>332</v>
      </c>
      <c r="L1" s="21" t="s">
        <v>659</v>
      </c>
      <c r="M1" s="22" t="s">
        <v>9</v>
      </c>
      <c r="N1" s="21" t="s">
        <v>10</v>
      </c>
      <c r="O1" s="22" t="s">
        <v>500</v>
      </c>
      <c r="P1" s="22" t="s">
        <v>363</v>
      </c>
      <c r="Q1" s="22" t="s">
        <v>12</v>
      </c>
      <c r="R1" s="21" t="s">
        <v>13</v>
      </c>
      <c r="S1" s="21" t="s">
        <v>14</v>
      </c>
      <c r="T1" s="21" t="s">
        <v>15</v>
      </c>
      <c r="U1" s="21" t="s">
        <v>16</v>
      </c>
      <c r="V1" s="24" t="s">
        <v>17</v>
      </c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</row>
    <row r="2" spans="1:64" s="35" customFormat="1" ht="18.75">
      <c r="A2" s="8">
        <v>43200</v>
      </c>
      <c r="B2" s="10" t="s">
        <v>235</v>
      </c>
      <c r="C2" s="10">
        <v>1650</v>
      </c>
      <c r="D2" s="10">
        <v>1834</v>
      </c>
      <c r="E2" s="11" t="s">
        <v>236</v>
      </c>
      <c r="F2" s="11" t="s">
        <v>1072</v>
      </c>
      <c r="G2" s="11" t="s">
        <v>31</v>
      </c>
      <c r="H2" s="11" t="s">
        <v>431</v>
      </c>
      <c r="I2" s="39"/>
      <c r="J2" s="39" t="s">
        <v>1073</v>
      </c>
      <c r="K2" s="10"/>
      <c r="L2" s="10" t="s">
        <v>1144</v>
      </c>
      <c r="M2" s="19" t="s">
        <v>1074</v>
      </c>
      <c r="N2" s="7" t="str">
        <f t="shared" ref="N2:N13" si="0">IF(A2&lt;&gt;"","武汉威伟机械","------")</f>
        <v>武汉威伟机械</v>
      </c>
      <c r="O2" s="26" t="str">
        <f>VLOOKUP(Q2,ch!$A$1:$B$34,2,0)</f>
        <v>鄂AQQ353</v>
      </c>
      <c r="P2" s="10" t="s">
        <v>181</v>
      </c>
      <c r="Q2" s="29" t="s">
        <v>197</v>
      </c>
      <c r="R2" s="7" t="str">
        <f t="shared" ref="R2:R13" si="1">IF(A2&lt;&gt;"","9.6米","--")</f>
        <v>9.6米</v>
      </c>
      <c r="S2" s="14">
        <v>14</v>
      </c>
      <c r="T2" s="14">
        <v>0</v>
      </c>
      <c r="U2" s="14">
        <f t="shared" ref="U2:U13" si="2">SUM(S2:T2)</f>
        <v>14</v>
      </c>
      <c r="V2" s="7" t="str">
        <f t="shared" ref="V2:V13" si="3">IF(A2&lt;&gt;"","分拣摆渡","----")</f>
        <v>分拣摆渡</v>
      </c>
    </row>
    <row r="3" spans="1:64" s="35" customFormat="1" ht="18.75">
      <c r="A3" s="8">
        <v>43200</v>
      </c>
      <c r="B3" s="10" t="s">
        <v>235</v>
      </c>
      <c r="C3" s="10">
        <v>1750</v>
      </c>
      <c r="D3" s="10">
        <v>1926</v>
      </c>
      <c r="E3" s="11" t="s">
        <v>236</v>
      </c>
      <c r="F3" s="11" t="s">
        <v>1072</v>
      </c>
      <c r="G3" s="11" t="s">
        <v>31</v>
      </c>
      <c r="H3" s="11" t="s">
        <v>431</v>
      </c>
      <c r="I3" s="39"/>
      <c r="J3" s="39" t="s">
        <v>1096</v>
      </c>
      <c r="K3" s="10"/>
      <c r="L3" s="10" t="s">
        <v>1145</v>
      </c>
      <c r="M3" s="19" t="s">
        <v>1097</v>
      </c>
      <c r="N3" s="7" t="str">
        <f t="shared" si="0"/>
        <v>武汉威伟机械</v>
      </c>
      <c r="O3" s="26" t="str">
        <f>VLOOKUP(Q3,ch!$A$1:$B$34,2,0)</f>
        <v>鄂AMR731</v>
      </c>
      <c r="P3" s="10" t="s">
        <v>1141</v>
      </c>
      <c r="Q3" s="29" t="s">
        <v>1098</v>
      </c>
      <c r="R3" s="7" t="str">
        <f t="shared" si="1"/>
        <v>9.6米</v>
      </c>
      <c r="S3" s="14">
        <v>14</v>
      </c>
      <c r="T3" s="14">
        <v>0</v>
      </c>
      <c r="U3" s="14">
        <f t="shared" si="2"/>
        <v>14</v>
      </c>
      <c r="V3" s="7" t="str">
        <f t="shared" si="3"/>
        <v>分拣摆渡</v>
      </c>
    </row>
    <row r="4" spans="1:64" s="35" customFormat="1" ht="18.75">
      <c r="A4" s="8">
        <v>43200</v>
      </c>
      <c r="B4" s="10" t="s">
        <v>244</v>
      </c>
      <c r="C4" s="10">
        <v>1929</v>
      </c>
      <c r="D4" s="10">
        <v>2108</v>
      </c>
      <c r="E4" s="11" t="s">
        <v>236</v>
      </c>
      <c r="F4" s="11" t="s">
        <v>1072</v>
      </c>
      <c r="G4" s="11" t="s">
        <v>31</v>
      </c>
      <c r="H4" s="11" t="s">
        <v>431</v>
      </c>
      <c r="I4" s="39"/>
      <c r="J4" s="39" t="s">
        <v>1099</v>
      </c>
      <c r="K4" s="10"/>
      <c r="L4" s="10" t="s">
        <v>1146</v>
      </c>
      <c r="M4" s="19" t="s">
        <v>1100</v>
      </c>
      <c r="N4" s="7" t="str">
        <f t="shared" si="0"/>
        <v>武汉威伟机械</v>
      </c>
      <c r="O4" s="26" t="str">
        <f>VLOOKUP(Q4,ch!$A$1:$B$34,2,0)</f>
        <v>鄂ALU291</v>
      </c>
      <c r="P4" s="10" t="s">
        <v>182</v>
      </c>
      <c r="Q4" s="29" t="s">
        <v>198</v>
      </c>
      <c r="R4" s="7" t="str">
        <f t="shared" si="1"/>
        <v>9.6米</v>
      </c>
      <c r="S4" s="14">
        <v>11</v>
      </c>
      <c r="T4" s="14">
        <v>0</v>
      </c>
      <c r="U4" s="14">
        <f t="shared" si="2"/>
        <v>11</v>
      </c>
      <c r="V4" s="7" t="str">
        <f t="shared" si="3"/>
        <v>分拣摆渡</v>
      </c>
    </row>
    <row r="5" spans="1:64" s="35" customFormat="1" ht="18.75">
      <c r="A5" s="8">
        <v>43200</v>
      </c>
      <c r="B5" s="10" t="s">
        <v>244</v>
      </c>
      <c r="C5" s="10">
        <v>1902</v>
      </c>
      <c r="D5" s="10">
        <v>2044</v>
      </c>
      <c r="E5" s="11" t="s">
        <v>236</v>
      </c>
      <c r="F5" s="11" t="s">
        <v>1072</v>
      </c>
      <c r="G5" s="11" t="s">
        <v>31</v>
      </c>
      <c r="H5" s="11" t="s">
        <v>431</v>
      </c>
      <c r="I5" s="39"/>
      <c r="J5" s="39" t="s">
        <v>1105</v>
      </c>
      <c r="K5" s="10"/>
      <c r="L5" s="10" t="s">
        <v>1147</v>
      </c>
      <c r="M5" s="19" t="s">
        <v>1106</v>
      </c>
      <c r="N5" s="7" t="str">
        <f t="shared" si="0"/>
        <v>武汉威伟机械</v>
      </c>
      <c r="O5" s="26" t="str">
        <f>VLOOKUP(Q5,ch!$A$1:$B$34,2,0)</f>
        <v>鄂AZR992</v>
      </c>
      <c r="P5" s="10" t="s">
        <v>184</v>
      </c>
      <c r="Q5" s="29" t="s">
        <v>107</v>
      </c>
      <c r="R5" s="7" t="str">
        <f t="shared" si="1"/>
        <v>9.6米</v>
      </c>
      <c r="S5" s="14">
        <v>11</v>
      </c>
      <c r="T5" s="14">
        <v>0</v>
      </c>
      <c r="U5" s="14">
        <f t="shared" si="2"/>
        <v>11</v>
      </c>
      <c r="V5" s="7" t="str">
        <f t="shared" si="3"/>
        <v>分拣摆渡</v>
      </c>
    </row>
    <row r="6" spans="1:64" s="35" customFormat="1" ht="18.75">
      <c r="A6" s="8">
        <v>43200</v>
      </c>
      <c r="B6" s="10" t="s">
        <v>501</v>
      </c>
      <c r="C6" s="10">
        <v>1920</v>
      </c>
      <c r="D6" s="10">
        <v>2106</v>
      </c>
      <c r="E6" s="11" t="s">
        <v>202</v>
      </c>
      <c r="F6" s="11" t="s">
        <v>1101</v>
      </c>
      <c r="G6" s="11" t="s">
        <v>204</v>
      </c>
      <c r="H6" s="11" t="s">
        <v>431</v>
      </c>
      <c r="I6" s="39"/>
      <c r="J6" s="39" t="s">
        <v>1102</v>
      </c>
      <c r="K6" s="10"/>
      <c r="L6" s="10" t="s">
        <v>1148</v>
      </c>
      <c r="M6" s="19" t="s">
        <v>1103</v>
      </c>
      <c r="N6" s="7" t="str">
        <f t="shared" si="0"/>
        <v>武汉威伟机械</v>
      </c>
      <c r="O6" s="26" t="str">
        <f>VLOOKUP(Q6,ch!$A$1:$B$34,2,0)</f>
        <v>粤BES791</v>
      </c>
      <c r="P6" s="10" t="s">
        <v>1142</v>
      </c>
      <c r="Q6" s="29" t="s">
        <v>1104</v>
      </c>
      <c r="R6" s="7" t="str">
        <f t="shared" si="1"/>
        <v>9.6米</v>
      </c>
      <c r="S6" s="14">
        <v>8</v>
      </c>
      <c r="T6" s="14">
        <v>0</v>
      </c>
      <c r="U6" s="14">
        <f t="shared" si="2"/>
        <v>8</v>
      </c>
      <c r="V6" s="7" t="str">
        <f t="shared" si="3"/>
        <v>分拣摆渡</v>
      </c>
    </row>
    <row r="7" spans="1:64" s="35" customFormat="1" ht="18.75">
      <c r="A7" s="8">
        <v>43200</v>
      </c>
      <c r="B7" s="10" t="s">
        <v>111</v>
      </c>
      <c r="C7" s="10">
        <v>1739</v>
      </c>
      <c r="D7" s="10">
        <v>1800</v>
      </c>
      <c r="E7" s="11" t="s">
        <v>210</v>
      </c>
      <c r="F7" s="11" t="s">
        <v>518</v>
      </c>
      <c r="G7" s="11" t="s">
        <v>204</v>
      </c>
      <c r="H7" s="11" t="s">
        <v>431</v>
      </c>
      <c r="I7" s="39"/>
      <c r="J7" s="39" t="s">
        <v>1075</v>
      </c>
      <c r="K7" s="10"/>
      <c r="L7" s="10" t="s">
        <v>1149</v>
      </c>
      <c r="M7" s="19" t="s">
        <v>1081</v>
      </c>
      <c r="N7" s="7" t="str">
        <f t="shared" si="0"/>
        <v>武汉威伟机械</v>
      </c>
      <c r="O7" s="26" t="str">
        <f>VLOOKUP(Q7,ch!$A$1:$B$34,2,0)</f>
        <v>鄂AZV377</v>
      </c>
      <c r="P7" s="10" t="s">
        <v>176</v>
      </c>
      <c r="Q7" s="29" t="s">
        <v>240</v>
      </c>
      <c r="R7" s="7" t="str">
        <f t="shared" si="1"/>
        <v>9.6米</v>
      </c>
      <c r="S7" s="14">
        <v>12</v>
      </c>
      <c r="T7" s="14">
        <v>0</v>
      </c>
      <c r="U7" s="14">
        <f t="shared" si="2"/>
        <v>12</v>
      </c>
      <c r="V7" s="7" t="str">
        <f t="shared" si="3"/>
        <v>分拣摆渡</v>
      </c>
    </row>
    <row r="8" spans="1:64" s="35" customFormat="1" ht="18.75">
      <c r="A8" s="8">
        <v>43200</v>
      </c>
      <c r="B8" s="10" t="s">
        <v>111</v>
      </c>
      <c r="C8" s="10">
        <v>1100</v>
      </c>
      <c r="D8" s="10">
        <v>1120</v>
      </c>
      <c r="E8" s="11" t="s">
        <v>210</v>
      </c>
      <c r="F8" s="11" t="s">
        <v>518</v>
      </c>
      <c r="G8" s="11" t="s">
        <v>204</v>
      </c>
      <c r="H8" s="11" t="s">
        <v>431</v>
      </c>
      <c r="I8" s="39"/>
      <c r="J8" s="39" t="s">
        <v>1082</v>
      </c>
      <c r="K8" s="10"/>
      <c r="L8" s="10" t="s">
        <v>1150</v>
      </c>
      <c r="M8" s="19" t="s">
        <v>1076</v>
      </c>
      <c r="N8" s="7" t="str">
        <f t="shared" si="0"/>
        <v>武汉威伟机械</v>
      </c>
      <c r="O8" s="26" t="str">
        <f>VLOOKUP(Q8,ch!$A$1:$B$34,2,0)</f>
        <v>鄂ANH299</v>
      </c>
      <c r="P8" s="10" t="s">
        <v>165</v>
      </c>
      <c r="Q8" s="29" t="s">
        <v>1080</v>
      </c>
      <c r="R8" s="7" t="str">
        <f t="shared" si="1"/>
        <v>9.6米</v>
      </c>
      <c r="S8" s="14">
        <v>13</v>
      </c>
      <c r="T8" s="14">
        <v>0</v>
      </c>
      <c r="U8" s="14">
        <f t="shared" si="2"/>
        <v>13</v>
      </c>
      <c r="V8" s="7" t="str">
        <f t="shared" si="3"/>
        <v>分拣摆渡</v>
      </c>
    </row>
    <row r="9" spans="1:64" s="35" customFormat="1" ht="18.75">
      <c r="A9" s="8">
        <v>43200</v>
      </c>
      <c r="B9" s="10" t="s">
        <v>1067</v>
      </c>
      <c r="C9" s="10">
        <v>2030</v>
      </c>
      <c r="D9" s="10">
        <v>2119</v>
      </c>
      <c r="E9" s="11" t="s">
        <v>210</v>
      </c>
      <c r="F9" s="11" t="s">
        <v>468</v>
      </c>
      <c r="G9" s="11" t="s">
        <v>204</v>
      </c>
      <c r="H9" s="11" t="s">
        <v>431</v>
      </c>
      <c r="I9" s="39"/>
      <c r="J9" s="39" t="s">
        <v>1107</v>
      </c>
      <c r="K9" s="10"/>
      <c r="L9" s="10" t="s">
        <v>1151</v>
      </c>
      <c r="M9" s="19" t="s">
        <v>1108</v>
      </c>
      <c r="N9" s="7" t="str">
        <f t="shared" si="0"/>
        <v>武汉威伟机械</v>
      </c>
      <c r="O9" s="26" t="str">
        <f>VLOOKUP(Q9,ch!$A$1:$B$34,2,0)</f>
        <v>鄂AZV377</v>
      </c>
      <c r="P9" s="10" t="s">
        <v>176</v>
      </c>
      <c r="Q9" s="29" t="s">
        <v>240</v>
      </c>
      <c r="R9" s="7" t="str">
        <f t="shared" si="1"/>
        <v>9.6米</v>
      </c>
      <c r="S9" s="14">
        <v>12</v>
      </c>
      <c r="T9" s="14">
        <v>0</v>
      </c>
      <c r="U9" s="14">
        <f t="shared" si="2"/>
        <v>12</v>
      </c>
      <c r="V9" s="7" t="str">
        <f t="shared" si="3"/>
        <v>分拣摆渡</v>
      </c>
    </row>
    <row r="10" spans="1:64" s="35" customFormat="1" ht="18.75">
      <c r="A10" s="8">
        <v>43200</v>
      </c>
      <c r="B10" s="10" t="s">
        <v>311</v>
      </c>
      <c r="C10" s="10">
        <v>2015</v>
      </c>
      <c r="D10" s="10">
        <v>2052</v>
      </c>
      <c r="E10" s="11" t="s">
        <v>210</v>
      </c>
      <c r="F10" s="11" t="s">
        <v>518</v>
      </c>
      <c r="G10" s="11" t="s">
        <v>204</v>
      </c>
      <c r="H10" s="11" t="s">
        <v>431</v>
      </c>
      <c r="I10" s="39"/>
      <c r="J10" s="39" t="s">
        <v>1111</v>
      </c>
      <c r="K10" s="10"/>
      <c r="L10" s="10" t="s">
        <v>1152</v>
      </c>
      <c r="M10" s="19" t="s">
        <v>1112</v>
      </c>
      <c r="N10" s="7" t="str">
        <f t="shared" si="0"/>
        <v>武汉威伟机械</v>
      </c>
      <c r="O10" s="26" t="str">
        <f>VLOOKUP(Q10,ch!$A$1:$B$34,2,0)</f>
        <v>鄂AAW309</v>
      </c>
      <c r="P10" s="10" t="s">
        <v>166</v>
      </c>
      <c r="Q10" s="29" t="s">
        <v>144</v>
      </c>
      <c r="R10" s="7" t="str">
        <f t="shared" si="1"/>
        <v>9.6米</v>
      </c>
      <c r="S10" s="14">
        <v>14</v>
      </c>
      <c r="T10" s="14">
        <v>0</v>
      </c>
      <c r="U10" s="14">
        <f t="shared" si="2"/>
        <v>14</v>
      </c>
      <c r="V10" s="7" t="str">
        <f t="shared" si="3"/>
        <v>分拣摆渡</v>
      </c>
    </row>
    <row r="11" spans="1:64" s="35" customFormat="1" ht="18.75">
      <c r="A11" s="8">
        <v>43200</v>
      </c>
      <c r="B11" s="10" t="s">
        <v>1113</v>
      </c>
      <c r="C11" s="10">
        <v>1720</v>
      </c>
      <c r="D11" s="10">
        <v>1752</v>
      </c>
      <c r="E11" s="11" t="s">
        <v>210</v>
      </c>
      <c r="F11" s="11" t="s">
        <v>518</v>
      </c>
      <c r="G11" s="11" t="s">
        <v>204</v>
      </c>
      <c r="H11" s="11" t="s">
        <v>431</v>
      </c>
      <c r="I11" s="39"/>
      <c r="J11" s="39" t="s">
        <v>1114</v>
      </c>
      <c r="K11" s="10"/>
      <c r="L11" s="10" t="s">
        <v>1153</v>
      </c>
      <c r="M11" s="19" t="s">
        <v>1115</v>
      </c>
      <c r="N11" s="7" t="str">
        <f t="shared" si="0"/>
        <v>武汉威伟机械</v>
      </c>
      <c r="O11" s="26" t="str">
        <f>VLOOKUP(Q11,ch!$A$1:$B$34,2,0)</f>
        <v>鄂AAW309</v>
      </c>
      <c r="P11" s="10" t="s">
        <v>166</v>
      </c>
      <c r="Q11" s="29" t="s">
        <v>144</v>
      </c>
      <c r="R11" s="7" t="str">
        <f t="shared" si="1"/>
        <v>9.6米</v>
      </c>
      <c r="S11" s="14">
        <v>11</v>
      </c>
      <c r="T11" s="14">
        <v>0</v>
      </c>
      <c r="U11" s="14">
        <f t="shared" si="2"/>
        <v>11</v>
      </c>
      <c r="V11" s="7" t="str">
        <f t="shared" si="3"/>
        <v>分拣摆渡</v>
      </c>
    </row>
    <row r="12" spans="1:64" s="35" customFormat="1" ht="18.75">
      <c r="A12" s="8">
        <v>43200</v>
      </c>
      <c r="B12" s="10" t="s">
        <v>1067</v>
      </c>
      <c r="C12" s="10">
        <v>2100</v>
      </c>
      <c r="D12" s="10">
        <v>2210</v>
      </c>
      <c r="E12" s="11" t="s">
        <v>210</v>
      </c>
      <c r="F12" s="11" t="s">
        <v>1068</v>
      </c>
      <c r="G12" s="11" t="s">
        <v>204</v>
      </c>
      <c r="H12" s="11" t="s">
        <v>431</v>
      </c>
      <c r="I12" s="39"/>
      <c r="J12" s="39" t="s">
        <v>1118</v>
      </c>
      <c r="K12" s="10"/>
      <c r="L12" s="10" t="s">
        <v>1154</v>
      </c>
      <c r="M12" s="19" t="s">
        <v>1119</v>
      </c>
      <c r="N12" s="7" t="str">
        <f t="shared" si="0"/>
        <v>武汉威伟机械</v>
      </c>
      <c r="O12" s="26" t="str">
        <f>VLOOKUP(Q12,ch!$A$1:$B$34,2,0)</f>
        <v>鄂AMR731</v>
      </c>
      <c r="P12" s="10" t="s">
        <v>1141</v>
      </c>
      <c r="Q12" s="29" t="s">
        <v>1098</v>
      </c>
      <c r="R12" s="7" t="str">
        <f t="shared" si="1"/>
        <v>9.6米</v>
      </c>
      <c r="S12" s="14">
        <v>9</v>
      </c>
      <c r="T12" s="14">
        <v>0</v>
      </c>
      <c r="U12" s="14">
        <f t="shared" si="2"/>
        <v>9</v>
      </c>
      <c r="V12" s="7" t="str">
        <f t="shared" si="3"/>
        <v>分拣摆渡</v>
      </c>
    </row>
    <row r="13" spans="1:64" s="35" customFormat="1" ht="18.75">
      <c r="A13" s="8">
        <v>43200</v>
      </c>
      <c r="B13" s="10" t="s">
        <v>311</v>
      </c>
      <c r="C13" s="10">
        <v>2036</v>
      </c>
      <c r="D13" s="10">
        <v>2110</v>
      </c>
      <c r="E13" s="11" t="s">
        <v>210</v>
      </c>
      <c r="F13" s="11" t="s">
        <v>518</v>
      </c>
      <c r="G13" s="11" t="s">
        <v>204</v>
      </c>
      <c r="H13" s="11" t="s">
        <v>431</v>
      </c>
      <c r="I13" s="39"/>
      <c r="J13" s="39" t="s">
        <v>1120</v>
      </c>
      <c r="K13" s="10"/>
      <c r="L13" s="10" t="s">
        <v>1155</v>
      </c>
      <c r="M13" s="19" t="s">
        <v>1121</v>
      </c>
      <c r="N13" s="7" t="str">
        <f t="shared" si="0"/>
        <v>武汉威伟机械</v>
      </c>
      <c r="O13" s="26" t="str">
        <f>VLOOKUP(Q13,ch!$A$1:$B$34,2,0)</f>
        <v>鄂AZR876</v>
      </c>
      <c r="P13" s="10" t="s">
        <v>177</v>
      </c>
      <c r="Q13" s="29" t="s">
        <v>1122</v>
      </c>
      <c r="R13" s="7" t="str">
        <f t="shared" si="1"/>
        <v>9.6米</v>
      </c>
      <c r="S13" s="14">
        <v>14</v>
      </c>
      <c r="T13" s="14">
        <v>0</v>
      </c>
      <c r="U13" s="14">
        <f t="shared" si="2"/>
        <v>14</v>
      </c>
      <c r="V13" s="7" t="str">
        <f t="shared" si="3"/>
        <v>分拣摆渡</v>
      </c>
    </row>
    <row r="14" spans="1:64" s="35" customFormat="1" ht="18.75">
      <c r="A14" s="8">
        <v>43200</v>
      </c>
      <c r="B14" s="10" t="s">
        <v>311</v>
      </c>
      <c r="C14" s="10">
        <v>2215</v>
      </c>
      <c r="D14" s="10">
        <v>2238</v>
      </c>
      <c r="E14" s="11" t="s">
        <v>210</v>
      </c>
      <c r="F14" s="11" t="s">
        <v>518</v>
      </c>
      <c r="G14" s="11" t="s">
        <v>204</v>
      </c>
      <c r="H14" s="11" t="s">
        <v>431</v>
      </c>
      <c r="I14" s="39"/>
      <c r="J14" s="39" t="s">
        <v>1123</v>
      </c>
      <c r="K14" s="10"/>
      <c r="L14" s="10" t="s">
        <v>1156</v>
      </c>
      <c r="M14" s="19" t="s">
        <v>1124</v>
      </c>
      <c r="N14" s="7" t="str">
        <f t="shared" ref="N14" si="4">IF(A14&lt;&gt;"","武汉威伟机械","------")</f>
        <v>武汉威伟机械</v>
      </c>
      <c r="O14" s="26" t="str">
        <f>VLOOKUP(Q14,ch!$A$1:$B$34,2,0)</f>
        <v>鄂AZR876</v>
      </c>
      <c r="P14" s="10" t="s">
        <v>177</v>
      </c>
      <c r="Q14" s="29" t="s">
        <v>1122</v>
      </c>
      <c r="R14" s="7" t="str">
        <f t="shared" ref="R14" si="5">IF(A14&lt;&gt;"","9.6米","--")</f>
        <v>9.6米</v>
      </c>
      <c r="S14" s="14">
        <v>9</v>
      </c>
      <c r="T14" s="14">
        <v>0</v>
      </c>
      <c r="U14" s="14">
        <f t="shared" ref="U14" si="6">SUM(S14:T14)</f>
        <v>9</v>
      </c>
      <c r="V14" s="7" t="str">
        <f t="shared" ref="V14" si="7">IF(A14&lt;&gt;"","分拣摆渡","----")</f>
        <v>分拣摆渡</v>
      </c>
    </row>
    <row r="15" spans="1:64" s="35" customFormat="1" ht="18.75">
      <c r="A15" s="8">
        <v>43200</v>
      </c>
      <c r="B15" s="10" t="s">
        <v>71</v>
      </c>
      <c r="C15" s="10">
        <v>1950</v>
      </c>
      <c r="D15" s="10">
        <v>2000</v>
      </c>
      <c r="E15" s="11" t="s">
        <v>204</v>
      </c>
      <c r="F15" s="11" t="s">
        <v>431</v>
      </c>
      <c r="G15" s="11" t="s">
        <v>210</v>
      </c>
      <c r="H15" s="11" t="s">
        <v>468</v>
      </c>
      <c r="I15" s="39"/>
      <c r="J15" s="39" t="s">
        <v>1083</v>
      </c>
      <c r="K15" s="10"/>
      <c r="L15" s="10" t="s">
        <v>1157</v>
      </c>
      <c r="M15" s="19" t="s">
        <v>1084</v>
      </c>
      <c r="N15" s="7" t="str">
        <f t="shared" ref="N15:N29" si="8">IF(A15&lt;&gt;"","武汉威伟机械","------")</f>
        <v>武汉威伟机械</v>
      </c>
      <c r="O15" s="26" t="str">
        <f>VLOOKUP(Q15,ch!$A$1:$B$34,2,0)</f>
        <v>鄂AMT870</v>
      </c>
      <c r="P15" s="10" t="s">
        <v>164</v>
      </c>
      <c r="Q15" s="29" t="s">
        <v>373</v>
      </c>
      <c r="R15" s="7" t="str">
        <f t="shared" ref="R15:R29" si="9">IF(A15&lt;&gt;"","9.6米","--")</f>
        <v>9.6米</v>
      </c>
      <c r="S15" s="14">
        <v>15</v>
      </c>
      <c r="T15" s="14">
        <v>0</v>
      </c>
      <c r="U15" s="14">
        <f t="shared" ref="U15:U29" si="10">SUM(S15:T15)</f>
        <v>15</v>
      </c>
      <c r="V15" s="7" t="str">
        <f t="shared" ref="V15:V29" si="11">IF(A15&lt;&gt;"","分拣摆渡","----")</f>
        <v>分拣摆渡</v>
      </c>
    </row>
    <row r="16" spans="1:64" s="35" customFormat="1" ht="18.75">
      <c r="A16" s="8">
        <v>43200</v>
      </c>
      <c r="B16" s="10" t="s">
        <v>71</v>
      </c>
      <c r="C16" s="10">
        <v>1830</v>
      </c>
      <c r="D16" s="10">
        <v>1840</v>
      </c>
      <c r="E16" s="11" t="s">
        <v>204</v>
      </c>
      <c r="F16" s="11" t="s">
        <v>431</v>
      </c>
      <c r="G16" s="11" t="s">
        <v>210</v>
      </c>
      <c r="H16" s="11" t="s">
        <v>468</v>
      </c>
      <c r="I16" s="39"/>
      <c r="J16" s="39" t="s">
        <v>1085</v>
      </c>
      <c r="K16" s="10"/>
      <c r="L16" s="10" t="s">
        <v>1158</v>
      </c>
      <c r="M16" s="19" t="s">
        <v>1086</v>
      </c>
      <c r="N16" s="7" t="str">
        <f t="shared" si="8"/>
        <v>武汉威伟机械</v>
      </c>
      <c r="O16" s="26" t="str">
        <f>VLOOKUP(Q16,ch!$A$1:$B$34,2,0)</f>
        <v>鄂AMT870</v>
      </c>
      <c r="P16" s="10" t="s">
        <v>164</v>
      </c>
      <c r="Q16" s="29" t="s">
        <v>373</v>
      </c>
      <c r="R16" s="7" t="str">
        <f t="shared" si="9"/>
        <v>9.6米</v>
      </c>
      <c r="S16" s="14">
        <v>14</v>
      </c>
      <c r="T16" s="14">
        <v>0</v>
      </c>
      <c r="U16" s="14">
        <f t="shared" si="10"/>
        <v>14</v>
      </c>
      <c r="V16" s="7" t="str">
        <f t="shared" si="11"/>
        <v>分拣摆渡</v>
      </c>
    </row>
    <row r="17" spans="1:22" s="35" customFormat="1" ht="18.75">
      <c r="A17" s="8">
        <v>43200</v>
      </c>
      <c r="B17" s="10" t="s">
        <v>71</v>
      </c>
      <c r="C17" s="10">
        <v>1535</v>
      </c>
      <c r="D17" s="10">
        <v>1545</v>
      </c>
      <c r="E17" s="11" t="s">
        <v>204</v>
      </c>
      <c r="F17" s="11" t="s">
        <v>431</v>
      </c>
      <c r="G17" s="11" t="s">
        <v>210</v>
      </c>
      <c r="H17" s="11" t="s">
        <v>468</v>
      </c>
      <c r="I17" s="39"/>
      <c r="J17" s="39" t="s">
        <v>1087</v>
      </c>
      <c r="K17" s="10"/>
      <c r="L17" s="10" t="s">
        <v>1159</v>
      </c>
      <c r="M17" s="19" t="s">
        <v>1088</v>
      </c>
      <c r="N17" s="7" t="str">
        <f t="shared" si="8"/>
        <v>武汉威伟机械</v>
      </c>
      <c r="O17" s="26" t="str">
        <f>VLOOKUP(Q17,ch!$A$1:$B$34,2,0)</f>
        <v>鄂AMT870</v>
      </c>
      <c r="P17" s="10" t="s">
        <v>164</v>
      </c>
      <c r="Q17" s="29" t="s">
        <v>373</v>
      </c>
      <c r="R17" s="7" t="str">
        <f t="shared" si="9"/>
        <v>9.6米</v>
      </c>
      <c r="S17" s="14">
        <v>14</v>
      </c>
      <c r="T17" s="14">
        <v>0</v>
      </c>
      <c r="U17" s="14">
        <f t="shared" si="10"/>
        <v>14</v>
      </c>
      <c r="V17" s="7" t="str">
        <f t="shared" si="11"/>
        <v>分拣摆渡</v>
      </c>
    </row>
    <row r="18" spans="1:22" s="35" customFormat="1" ht="18.75">
      <c r="A18" s="8">
        <v>43200</v>
      </c>
      <c r="B18" s="10" t="s">
        <v>1093</v>
      </c>
      <c r="C18" s="10">
        <v>1202</v>
      </c>
      <c r="D18" s="10">
        <v>1212</v>
      </c>
      <c r="E18" s="11" t="s">
        <v>204</v>
      </c>
      <c r="F18" s="11" t="s">
        <v>431</v>
      </c>
      <c r="G18" s="11" t="s">
        <v>210</v>
      </c>
      <c r="H18" s="11" t="s">
        <v>468</v>
      </c>
      <c r="I18" s="39"/>
      <c r="J18" s="39" t="s">
        <v>1089</v>
      </c>
      <c r="K18" s="10"/>
      <c r="L18" s="10" t="s">
        <v>1160</v>
      </c>
      <c r="M18" s="19" t="s">
        <v>1090</v>
      </c>
      <c r="N18" s="7" t="str">
        <f t="shared" si="8"/>
        <v>武汉威伟机械</v>
      </c>
      <c r="O18" s="26" t="str">
        <f>VLOOKUP(Q18,ch!$A$1:$B$34,2,0)</f>
        <v>鄂AMT870</v>
      </c>
      <c r="P18" s="10" t="s">
        <v>164</v>
      </c>
      <c r="Q18" s="29" t="s">
        <v>373</v>
      </c>
      <c r="R18" s="7" t="str">
        <f t="shared" si="9"/>
        <v>9.6米</v>
      </c>
      <c r="S18" s="14">
        <v>6</v>
      </c>
      <c r="T18" s="14">
        <v>0</v>
      </c>
      <c r="U18" s="14">
        <f t="shared" si="10"/>
        <v>6</v>
      </c>
      <c r="V18" s="7" t="str">
        <f t="shared" si="11"/>
        <v>分拣摆渡</v>
      </c>
    </row>
    <row r="19" spans="1:22" s="35" customFormat="1" ht="18.75">
      <c r="A19" s="8">
        <v>43200</v>
      </c>
      <c r="B19" s="10" t="s">
        <v>1093</v>
      </c>
      <c r="C19" s="10">
        <v>1120</v>
      </c>
      <c r="D19" s="10">
        <v>1130</v>
      </c>
      <c r="E19" s="11" t="s">
        <v>204</v>
      </c>
      <c r="F19" s="11" t="s">
        <v>431</v>
      </c>
      <c r="G19" s="11" t="s">
        <v>210</v>
      </c>
      <c r="H19" s="11" t="s">
        <v>468</v>
      </c>
      <c r="I19" s="39"/>
      <c r="J19" s="39" t="s">
        <v>1091</v>
      </c>
      <c r="K19" s="10"/>
      <c r="L19" s="10" t="s">
        <v>1161</v>
      </c>
      <c r="M19" s="19" t="s">
        <v>1092</v>
      </c>
      <c r="N19" s="7" t="str">
        <f t="shared" si="8"/>
        <v>武汉威伟机械</v>
      </c>
      <c r="O19" s="26" t="str">
        <f>VLOOKUP(Q19,ch!$A$1:$B$34,2,0)</f>
        <v>鄂AMT870</v>
      </c>
      <c r="P19" s="10" t="s">
        <v>164</v>
      </c>
      <c r="Q19" s="29" t="s">
        <v>373</v>
      </c>
      <c r="R19" s="7" t="str">
        <f t="shared" si="9"/>
        <v>9.6米</v>
      </c>
      <c r="S19" s="14">
        <v>14</v>
      </c>
      <c r="T19" s="14">
        <v>0</v>
      </c>
      <c r="U19" s="14">
        <f t="shared" si="10"/>
        <v>14</v>
      </c>
      <c r="V19" s="7" t="str">
        <f t="shared" si="11"/>
        <v>分拣摆渡</v>
      </c>
    </row>
    <row r="20" spans="1:22" s="35" customFormat="1" ht="18.75">
      <c r="A20" s="8">
        <v>43200</v>
      </c>
      <c r="B20" s="10" t="s">
        <v>1093</v>
      </c>
      <c r="C20" s="10">
        <v>1017</v>
      </c>
      <c r="D20" s="10">
        <v>1027</v>
      </c>
      <c r="E20" s="11" t="s">
        <v>204</v>
      </c>
      <c r="F20" s="11" t="s">
        <v>431</v>
      </c>
      <c r="G20" s="11" t="s">
        <v>210</v>
      </c>
      <c r="H20" s="11" t="s">
        <v>468</v>
      </c>
      <c r="I20" s="39"/>
      <c r="J20" s="39" t="s">
        <v>1094</v>
      </c>
      <c r="K20" s="10"/>
      <c r="L20" s="10" t="s">
        <v>1162</v>
      </c>
      <c r="M20" s="19" t="s">
        <v>1095</v>
      </c>
      <c r="N20" s="7" t="str">
        <f t="shared" si="8"/>
        <v>武汉威伟机械</v>
      </c>
      <c r="O20" s="26" t="str">
        <f>VLOOKUP(Q20,ch!$A$1:$B$34,2,0)</f>
        <v>鄂AMT870</v>
      </c>
      <c r="P20" s="10" t="s">
        <v>164</v>
      </c>
      <c r="Q20" s="29" t="s">
        <v>373</v>
      </c>
      <c r="R20" s="7" t="str">
        <f t="shared" si="9"/>
        <v>9.6米</v>
      </c>
      <c r="S20" s="14">
        <v>14</v>
      </c>
      <c r="T20" s="14">
        <v>0</v>
      </c>
      <c r="U20" s="14">
        <f t="shared" si="10"/>
        <v>14</v>
      </c>
      <c r="V20" s="7" t="str">
        <f t="shared" si="11"/>
        <v>分拣摆渡</v>
      </c>
    </row>
    <row r="21" spans="1:22" s="35" customFormat="1" ht="18.75">
      <c r="A21" s="8">
        <v>43200</v>
      </c>
      <c r="B21" s="10" t="s">
        <v>71</v>
      </c>
      <c r="C21" s="10">
        <v>2355</v>
      </c>
      <c r="D21" s="10">
        <v>5</v>
      </c>
      <c r="E21" s="11" t="s">
        <v>204</v>
      </c>
      <c r="F21" s="11" t="s">
        <v>431</v>
      </c>
      <c r="G21" s="11" t="s">
        <v>210</v>
      </c>
      <c r="H21" s="11" t="s">
        <v>468</v>
      </c>
      <c r="I21" s="39"/>
      <c r="J21" s="39" t="s">
        <v>1125</v>
      </c>
      <c r="K21" s="10"/>
      <c r="L21" s="10" t="s">
        <v>1163</v>
      </c>
      <c r="M21" s="19" t="s">
        <v>1126</v>
      </c>
      <c r="N21" s="7" t="str">
        <f t="shared" si="8"/>
        <v>武汉威伟机械</v>
      </c>
      <c r="O21" s="26" t="str">
        <f>VLOOKUP(Q21,ch!$A$1:$B$34,2,0)</f>
        <v>鄂AF1588</v>
      </c>
      <c r="P21" s="10" t="s">
        <v>163</v>
      </c>
      <c r="Q21" s="29" t="s">
        <v>117</v>
      </c>
      <c r="R21" s="7" t="str">
        <f t="shared" si="9"/>
        <v>9.6米</v>
      </c>
      <c r="S21" s="14">
        <v>14</v>
      </c>
      <c r="T21" s="14">
        <v>0</v>
      </c>
      <c r="U21" s="14">
        <f t="shared" si="10"/>
        <v>14</v>
      </c>
      <c r="V21" s="7" t="str">
        <f t="shared" si="11"/>
        <v>分拣摆渡</v>
      </c>
    </row>
    <row r="22" spans="1:22" s="35" customFormat="1" ht="18.75">
      <c r="A22" s="8">
        <v>43200</v>
      </c>
      <c r="B22" s="10" t="s">
        <v>71</v>
      </c>
      <c r="C22" s="10">
        <v>2258</v>
      </c>
      <c r="D22" s="10">
        <v>2308</v>
      </c>
      <c r="E22" s="11" t="s">
        <v>204</v>
      </c>
      <c r="F22" s="11" t="s">
        <v>431</v>
      </c>
      <c r="G22" s="11" t="s">
        <v>210</v>
      </c>
      <c r="H22" s="11" t="s">
        <v>468</v>
      </c>
      <c r="I22" s="39"/>
      <c r="J22" s="39" t="s">
        <v>1127</v>
      </c>
      <c r="K22" s="10"/>
      <c r="L22" s="10" t="s">
        <v>1164</v>
      </c>
      <c r="M22" s="19" t="s">
        <v>1128</v>
      </c>
      <c r="N22" s="7" t="str">
        <f t="shared" si="8"/>
        <v>武汉威伟机械</v>
      </c>
      <c r="O22" s="26" t="str">
        <f>VLOOKUP(Q22,ch!$A$1:$B$34,2,0)</f>
        <v>鄂AF1588</v>
      </c>
      <c r="P22" s="10" t="s">
        <v>163</v>
      </c>
      <c r="Q22" s="29" t="s">
        <v>117</v>
      </c>
      <c r="R22" s="7" t="str">
        <f t="shared" si="9"/>
        <v>9.6米</v>
      </c>
      <c r="S22" s="14">
        <v>14</v>
      </c>
      <c r="T22" s="14">
        <v>0</v>
      </c>
      <c r="U22" s="14">
        <f t="shared" si="10"/>
        <v>14</v>
      </c>
      <c r="V22" s="7" t="str">
        <f t="shared" si="11"/>
        <v>分拣摆渡</v>
      </c>
    </row>
    <row r="23" spans="1:22" s="35" customFormat="1" ht="18.75">
      <c r="A23" s="8">
        <v>43200</v>
      </c>
      <c r="B23" s="10" t="s">
        <v>71</v>
      </c>
      <c r="C23" s="10">
        <v>2220</v>
      </c>
      <c r="D23" s="10">
        <v>2230</v>
      </c>
      <c r="E23" s="11" t="s">
        <v>204</v>
      </c>
      <c r="F23" s="11" t="s">
        <v>431</v>
      </c>
      <c r="G23" s="11" t="s">
        <v>210</v>
      </c>
      <c r="H23" s="11" t="s">
        <v>468</v>
      </c>
      <c r="I23" s="39"/>
      <c r="J23" s="39" t="s">
        <v>1129</v>
      </c>
      <c r="K23" s="10"/>
      <c r="L23" s="10" t="s">
        <v>1165</v>
      </c>
      <c r="M23" s="19" t="s">
        <v>1130</v>
      </c>
      <c r="N23" s="7" t="str">
        <f t="shared" si="8"/>
        <v>武汉威伟机械</v>
      </c>
      <c r="O23" s="26" t="str">
        <f>VLOOKUP(Q23,ch!$A$1:$B$34,2,0)</f>
        <v>鄂AF1588</v>
      </c>
      <c r="P23" s="10" t="s">
        <v>163</v>
      </c>
      <c r="Q23" s="29" t="s">
        <v>117</v>
      </c>
      <c r="R23" s="7" t="str">
        <f t="shared" si="9"/>
        <v>9.6米</v>
      </c>
      <c r="S23" s="14">
        <v>14</v>
      </c>
      <c r="T23" s="14">
        <v>0</v>
      </c>
      <c r="U23" s="14">
        <f t="shared" si="10"/>
        <v>14</v>
      </c>
      <c r="V23" s="7" t="str">
        <f t="shared" si="11"/>
        <v>分拣摆渡</v>
      </c>
    </row>
    <row r="24" spans="1:22" s="35" customFormat="1" ht="18.75">
      <c r="A24" s="8">
        <v>43200</v>
      </c>
      <c r="B24" s="10" t="s">
        <v>71</v>
      </c>
      <c r="C24" s="10">
        <v>2105</v>
      </c>
      <c r="D24" s="10">
        <v>2115</v>
      </c>
      <c r="E24" s="11" t="s">
        <v>204</v>
      </c>
      <c r="F24" s="11" t="s">
        <v>431</v>
      </c>
      <c r="G24" s="11" t="s">
        <v>210</v>
      </c>
      <c r="H24" s="11" t="s">
        <v>468</v>
      </c>
      <c r="I24" s="39"/>
      <c r="J24" s="39" t="s">
        <v>1131</v>
      </c>
      <c r="K24" s="10"/>
      <c r="L24" s="10" t="s">
        <v>1166</v>
      </c>
      <c r="M24" s="19" t="s">
        <v>1132</v>
      </c>
      <c r="N24" s="7" t="str">
        <f t="shared" si="8"/>
        <v>武汉威伟机械</v>
      </c>
      <c r="O24" s="26" t="str">
        <f>VLOOKUP(Q24,ch!$A$1:$B$34,2,0)</f>
        <v>鄂AF1588</v>
      </c>
      <c r="P24" s="10" t="s">
        <v>163</v>
      </c>
      <c r="Q24" s="29" t="s">
        <v>117</v>
      </c>
      <c r="R24" s="7" t="str">
        <f t="shared" si="9"/>
        <v>9.6米</v>
      </c>
      <c r="S24" s="14">
        <v>12</v>
      </c>
      <c r="T24" s="14">
        <v>0</v>
      </c>
      <c r="U24" s="14">
        <f t="shared" si="10"/>
        <v>12</v>
      </c>
      <c r="V24" s="7" t="str">
        <f t="shared" si="11"/>
        <v>分拣摆渡</v>
      </c>
    </row>
    <row r="25" spans="1:22" s="35" customFormat="1" ht="18.75">
      <c r="A25" s="8">
        <v>43200</v>
      </c>
      <c r="B25" s="10" t="s">
        <v>71</v>
      </c>
      <c r="C25" s="10">
        <v>1920</v>
      </c>
      <c r="D25" s="10">
        <v>1930</v>
      </c>
      <c r="E25" s="11" t="s">
        <v>204</v>
      </c>
      <c r="F25" s="11" t="s">
        <v>431</v>
      </c>
      <c r="G25" s="11" t="s">
        <v>210</v>
      </c>
      <c r="H25" s="11" t="s">
        <v>468</v>
      </c>
      <c r="I25" s="39"/>
      <c r="J25" s="39" t="s">
        <v>1133</v>
      </c>
      <c r="K25" s="10"/>
      <c r="L25" s="10" t="s">
        <v>1167</v>
      </c>
      <c r="M25" s="19" t="s">
        <v>1134</v>
      </c>
      <c r="N25" s="7" t="str">
        <f t="shared" si="8"/>
        <v>武汉威伟机械</v>
      </c>
      <c r="O25" s="26" t="str">
        <f>VLOOKUP(Q25,ch!$A$1:$B$34,2,0)</f>
        <v>鄂AF1588</v>
      </c>
      <c r="P25" s="10" t="s">
        <v>163</v>
      </c>
      <c r="Q25" s="29" t="s">
        <v>117</v>
      </c>
      <c r="R25" s="7" t="str">
        <f t="shared" si="9"/>
        <v>9.6米</v>
      </c>
      <c r="S25" s="14">
        <v>14</v>
      </c>
      <c r="T25" s="14">
        <v>0</v>
      </c>
      <c r="U25" s="14">
        <f t="shared" si="10"/>
        <v>14</v>
      </c>
      <c r="V25" s="7" t="str">
        <f t="shared" si="11"/>
        <v>分拣摆渡</v>
      </c>
    </row>
    <row r="26" spans="1:22" s="35" customFormat="1" ht="18.75">
      <c r="A26" s="8">
        <v>43200</v>
      </c>
      <c r="B26" s="10" t="s">
        <v>71</v>
      </c>
      <c r="C26" s="10">
        <v>1605</v>
      </c>
      <c r="D26" s="10">
        <v>1615</v>
      </c>
      <c r="E26" s="11" t="s">
        <v>204</v>
      </c>
      <c r="F26" s="11" t="s">
        <v>431</v>
      </c>
      <c r="G26" s="11" t="s">
        <v>210</v>
      </c>
      <c r="H26" s="11" t="s">
        <v>468</v>
      </c>
      <c r="I26" s="39"/>
      <c r="J26" s="39" t="s">
        <v>1135</v>
      </c>
      <c r="K26" s="10"/>
      <c r="L26" s="10" t="s">
        <v>1168</v>
      </c>
      <c r="M26" s="19" t="s">
        <v>1136</v>
      </c>
      <c r="N26" s="7" t="str">
        <f t="shared" si="8"/>
        <v>武汉威伟机械</v>
      </c>
      <c r="O26" s="26" t="str">
        <f>VLOOKUP(Q26,ch!$A$1:$B$34,2,0)</f>
        <v>鄂AF1588</v>
      </c>
      <c r="P26" s="10" t="s">
        <v>163</v>
      </c>
      <c r="Q26" s="29" t="s">
        <v>117</v>
      </c>
      <c r="R26" s="7" t="str">
        <f t="shared" si="9"/>
        <v>9.6米</v>
      </c>
      <c r="S26" s="14">
        <v>8</v>
      </c>
      <c r="T26" s="14">
        <v>0</v>
      </c>
      <c r="U26" s="14">
        <f t="shared" si="10"/>
        <v>8</v>
      </c>
      <c r="V26" s="7" t="str">
        <f t="shared" si="11"/>
        <v>分拣摆渡</v>
      </c>
    </row>
    <row r="27" spans="1:22" s="35" customFormat="1" ht="18.75">
      <c r="A27" s="8">
        <v>43200</v>
      </c>
      <c r="B27" s="10" t="s">
        <v>71</v>
      </c>
      <c r="C27" s="10">
        <v>1355</v>
      </c>
      <c r="D27" s="10">
        <v>1405</v>
      </c>
      <c r="E27" s="11" t="s">
        <v>204</v>
      </c>
      <c r="F27" s="11" t="s">
        <v>431</v>
      </c>
      <c r="G27" s="11" t="s">
        <v>210</v>
      </c>
      <c r="H27" s="11" t="s">
        <v>468</v>
      </c>
      <c r="I27" s="39"/>
      <c r="J27" s="39" t="s">
        <v>1137</v>
      </c>
      <c r="K27" s="10"/>
      <c r="L27" s="10" t="s">
        <v>1169</v>
      </c>
      <c r="M27" s="19" t="s">
        <v>1138</v>
      </c>
      <c r="N27" s="7" t="str">
        <f t="shared" si="8"/>
        <v>武汉威伟机械</v>
      </c>
      <c r="O27" s="26" t="str">
        <f>VLOOKUP(Q27,ch!$A$1:$B$34,2,0)</f>
        <v>鄂AF1588</v>
      </c>
      <c r="P27" s="10" t="s">
        <v>163</v>
      </c>
      <c r="Q27" s="29" t="s">
        <v>117</v>
      </c>
      <c r="R27" s="7" t="str">
        <f t="shared" si="9"/>
        <v>9.6米</v>
      </c>
      <c r="S27" s="14">
        <v>12</v>
      </c>
      <c r="T27" s="14">
        <v>0</v>
      </c>
      <c r="U27" s="14">
        <f t="shared" si="10"/>
        <v>12</v>
      </c>
      <c r="V27" s="7" t="str">
        <f t="shared" si="11"/>
        <v>分拣摆渡</v>
      </c>
    </row>
    <row r="28" spans="1:22" s="35" customFormat="1" ht="18.75">
      <c r="A28" s="8">
        <v>43200</v>
      </c>
      <c r="B28" s="10" t="s">
        <v>71</v>
      </c>
      <c r="C28" s="10">
        <v>1151</v>
      </c>
      <c r="D28" s="10">
        <v>1201</v>
      </c>
      <c r="E28" s="11" t="s">
        <v>204</v>
      </c>
      <c r="F28" s="11" t="s">
        <v>431</v>
      </c>
      <c r="G28" s="11" t="s">
        <v>210</v>
      </c>
      <c r="H28" s="11" t="s">
        <v>468</v>
      </c>
      <c r="I28" s="39"/>
      <c r="J28" s="39" t="s">
        <v>1139</v>
      </c>
      <c r="K28" s="10"/>
      <c r="L28" s="10" t="s">
        <v>1170</v>
      </c>
      <c r="M28" s="19" t="s">
        <v>1140</v>
      </c>
      <c r="N28" s="7" t="str">
        <f t="shared" si="8"/>
        <v>武汉威伟机械</v>
      </c>
      <c r="O28" s="26" t="str">
        <f>VLOOKUP(Q28,ch!$A$1:$B$34,2,0)</f>
        <v>鄂AF1588</v>
      </c>
      <c r="P28" s="10" t="s">
        <v>163</v>
      </c>
      <c r="Q28" s="29" t="s">
        <v>117</v>
      </c>
      <c r="R28" s="7" t="str">
        <f t="shared" si="9"/>
        <v>9.6米</v>
      </c>
      <c r="S28" s="14">
        <v>14</v>
      </c>
      <c r="T28" s="14">
        <v>0</v>
      </c>
      <c r="U28" s="14">
        <f t="shared" si="10"/>
        <v>14</v>
      </c>
      <c r="V28" s="7" t="str">
        <f t="shared" si="11"/>
        <v>分拣摆渡</v>
      </c>
    </row>
    <row r="29" spans="1:22" s="35" customFormat="1" ht="18.75">
      <c r="A29" s="54">
        <v>43200</v>
      </c>
      <c r="B29" s="55" t="s">
        <v>71</v>
      </c>
      <c r="C29" s="55">
        <v>40</v>
      </c>
      <c r="D29" s="55">
        <v>50</v>
      </c>
      <c r="E29" s="56" t="s">
        <v>204</v>
      </c>
      <c r="F29" s="56" t="s">
        <v>431</v>
      </c>
      <c r="G29" s="56" t="s">
        <v>210</v>
      </c>
      <c r="H29" s="56" t="s">
        <v>468</v>
      </c>
      <c r="I29" s="57"/>
      <c r="J29" s="57" t="s">
        <v>1175</v>
      </c>
      <c r="K29" s="55"/>
      <c r="L29" s="55"/>
      <c r="M29" s="58" t="s">
        <v>1176</v>
      </c>
      <c r="N29" s="59" t="str">
        <f t="shared" si="8"/>
        <v>武汉威伟机械</v>
      </c>
      <c r="O29" s="60" t="str">
        <f>VLOOKUP(Q29,ch!$A$1:$B$34,2,0)</f>
        <v>鄂AFX299</v>
      </c>
      <c r="P29" s="55"/>
      <c r="Q29" s="61" t="s">
        <v>118</v>
      </c>
      <c r="R29" s="59" t="str">
        <f t="shared" si="9"/>
        <v>9.6米</v>
      </c>
      <c r="S29" s="56">
        <v>14</v>
      </c>
      <c r="T29" s="56">
        <v>0</v>
      </c>
      <c r="U29" s="56">
        <f t="shared" si="10"/>
        <v>14</v>
      </c>
      <c r="V29" s="59" t="str">
        <f t="shared" si="11"/>
        <v>分拣摆渡</v>
      </c>
    </row>
    <row r="30" spans="1:22" s="35" customFormat="1" ht="18.75">
      <c r="A30" s="54">
        <v>43200</v>
      </c>
      <c r="B30" s="55" t="s">
        <v>1093</v>
      </c>
      <c r="C30" s="55">
        <v>1052</v>
      </c>
      <c r="D30" s="55">
        <v>1102</v>
      </c>
      <c r="E30" s="56" t="s">
        <v>204</v>
      </c>
      <c r="F30" s="56" t="s">
        <v>431</v>
      </c>
      <c r="G30" s="56" t="s">
        <v>210</v>
      </c>
      <c r="H30" s="56" t="s">
        <v>468</v>
      </c>
      <c r="I30" s="57"/>
      <c r="J30" s="57" t="s">
        <v>1177</v>
      </c>
      <c r="K30" s="55"/>
      <c r="L30" s="55"/>
      <c r="M30" s="58" t="s">
        <v>1178</v>
      </c>
      <c r="N30" s="59" t="str">
        <f t="shared" ref="N30" si="12">IF(A30&lt;&gt;"","武汉威伟机械","------")</f>
        <v>武汉威伟机械</v>
      </c>
      <c r="O30" s="60" t="str">
        <f>VLOOKUP(Q30,ch!$A$1:$B$34,2,0)</f>
        <v>鄂AFX299</v>
      </c>
      <c r="P30" s="55"/>
      <c r="Q30" s="61" t="s">
        <v>118</v>
      </c>
      <c r="R30" s="59" t="str">
        <f t="shared" ref="R30" si="13">IF(A30&lt;&gt;"","9.6米","--")</f>
        <v>9.6米</v>
      </c>
      <c r="S30" s="56">
        <v>14</v>
      </c>
      <c r="T30" s="56">
        <v>0</v>
      </c>
      <c r="U30" s="56">
        <f t="shared" ref="U30" si="14">SUM(S30:T30)</f>
        <v>14</v>
      </c>
      <c r="V30" s="59" t="str">
        <f t="shared" ref="V30" si="15">IF(A30&lt;&gt;"","分拣摆渡","----")</f>
        <v>分拣摆渡</v>
      </c>
    </row>
    <row r="31" spans="1:22" s="35" customFormat="1" ht="18.75">
      <c r="A31" s="8"/>
      <c r="B31" s="10"/>
      <c r="C31" s="10"/>
      <c r="D31" s="10"/>
      <c r="E31" s="11"/>
      <c r="F31" s="11"/>
      <c r="G31" s="11"/>
      <c r="H31" s="11"/>
      <c r="I31" s="39"/>
      <c r="J31" s="39"/>
      <c r="K31" s="10"/>
      <c r="L31" s="10"/>
      <c r="M31" s="19"/>
      <c r="N31" s="7"/>
      <c r="O31" s="26"/>
      <c r="P31" s="10"/>
      <c r="Q31" s="29"/>
      <c r="R31" s="7"/>
      <c r="S31" s="14"/>
      <c r="T31" s="14"/>
      <c r="U31" s="14"/>
      <c r="V31" s="7"/>
    </row>
    <row r="32" spans="1:22" s="35" customFormat="1" ht="18.75">
      <c r="A32" s="8"/>
      <c r="B32" s="10"/>
      <c r="C32" s="10"/>
      <c r="D32" s="10"/>
      <c r="E32" s="11"/>
      <c r="F32" s="11"/>
      <c r="G32" s="11"/>
      <c r="H32" s="11"/>
      <c r="I32" s="39"/>
      <c r="J32" s="39"/>
      <c r="K32" s="10"/>
      <c r="L32" s="10"/>
      <c r="M32" s="19"/>
      <c r="N32" s="7"/>
      <c r="O32" s="26"/>
      <c r="P32" s="10"/>
      <c r="Q32" s="29"/>
      <c r="R32" s="7"/>
      <c r="S32" s="14"/>
      <c r="T32" s="14"/>
      <c r="U32" s="14"/>
      <c r="V32" s="7"/>
    </row>
    <row r="33" spans="1:22" s="35" customFormat="1" ht="18.75">
      <c r="A33" s="8"/>
      <c r="B33" s="10"/>
      <c r="C33" s="10"/>
      <c r="D33" s="10"/>
      <c r="E33" s="11"/>
      <c r="F33" s="11"/>
      <c r="G33" s="11"/>
      <c r="H33" s="11"/>
      <c r="I33" s="39"/>
      <c r="J33" s="39"/>
      <c r="K33" s="10"/>
      <c r="L33" s="10"/>
      <c r="M33" s="19"/>
      <c r="N33" s="7"/>
      <c r="O33" s="26"/>
      <c r="P33" s="10"/>
      <c r="Q33" s="29"/>
      <c r="R33" s="7"/>
      <c r="S33" s="14"/>
      <c r="T33" s="14"/>
      <c r="U33" s="14"/>
      <c r="V33" s="7"/>
    </row>
  </sheetData>
  <phoneticPr fontId="3" type="noConversion"/>
  <conditionalFormatting sqref="I12:M14 I1:M1 I21:M1048576">
    <cfRule type="duplicateValues" dxfId="48" priority="14"/>
  </conditionalFormatting>
  <conditionalFormatting sqref="M2:M11 M15:M28">
    <cfRule type="duplicateValues" dxfId="47" priority="10"/>
  </conditionalFormatting>
  <conditionalFormatting sqref="I15:M28 I2:M11">
    <cfRule type="duplicateValues" dxfId="46" priority="9"/>
  </conditionalFormatting>
  <conditionalFormatting sqref="I2:J11 I15:J28">
    <cfRule type="duplicateValues" dxfId="45" priority="8"/>
  </conditionalFormatting>
  <conditionalFormatting sqref="M12:M14 M21:M33">
    <cfRule type="duplicateValues" dxfId="44" priority="7"/>
  </conditionalFormatting>
  <conditionalFormatting sqref="I12:M14 I21:M33">
    <cfRule type="duplicateValues" dxfId="43" priority="6"/>
  </conditionalFormatting>
  <conditionalFormatting sqref="I12:J14 I21:J33">
    <cfRule type="duplicateValues" dxfId="42" priority="5"/>
  </conditionalFormatting>
  <conditionalFormatting sqref="M29:M33">
    <cfRule type="duplicateValues" dxfId="41" priority="4"/>
  </conditionalFormatting>
  <conditionalFormatting sqref="I29:M33">
    <cfRule type="duplicateValues" dxfId="40" priority="3"/>
  </conditionalFormatting>
  <conditionalFormatting sqref="I29:J33">
    <cfRule type="duplicateValues" dxfId="39" priority="2"/>
  </conditionalFormatting>
  <conditionalFormatting sqref="L29:L31">
    <cfRule type="duplicateValues" dxfId="38" priority="1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BL63"/>
  <sheetViews>
    <sheetView tabSelected="1" workbookViewId="0">
      <selection activeCell="D5" sqref="D5"/>
    </sheetView>
  </sheetViews>
  <sheetFormatPr defaultRowHeight="15"/>
  <cols>
    <col min="1" max="1" width="13.25" style="3" bestFit="1" customWidth="1"/>
    <col min="2" max="2" width="8.875" style="3" bestFit="1" customWidth="1"/>
    <col min="3" max="3" width="14.625" style="3" bestFit="1" customWidth="1"/>
    <col min="4" max="4" width="15" style="3" bestFit="1" customWidth="1"/>
    <col min="5" max="5" width="16.625" style="3" bestFit="1" customWidth="1"/>
    <col min="6" max="6" width="29.75" style="3" bestFit="1" customWidth="1"/>
    <col min="7" max="7" width="16.625" style="3" bestFit="1" customWidth="1"/>
    <col min="8" max="8" width="23.25" style="3" bestFit="1" customWidth="1"/>
    <col min="9" max="9" width="14" style="3" hidden="1" customWidth="1"/>
    <col min="10" max="10" width="16.125" style="3" customWidth="1"/>
    <col min="11" max="12" width="17.375" style="3" hidden="1" customWidth="1"/>
    <col min="13" max="13" width="14" style="3" customWidth="1"/>
    <col min="14" max="14" width="16.625" style="3" bestFit="1" customWidth="1"/>
    <col min="15" max="15" width="14.5" style="3" customWidth="1"/>
    <col min="16" max="16" width="13.25" style="3" hidden="1" customWidth="1"/>
    <col min="17" max="17" width="8.875" style="30" bestFit="1" customWidth="1"/>
    <col min="18" max="18" width="7.875" style="3" bestFit="1" customWidth="1"/>
    <col min="19" max="20" width="19.25" style="3" bestFit="1" customWidth="1"/>
    <col min="21" max="21" width="6.5" style="3" bestFit="1" customWidth="1"/>
    <col min="22" max="22" width="11" style="3" customWidth="1"/>
    <col min="23" max="16384" width="9" style="3"/>
  </cols>
  <sheetData>
    <row r="1" spans="1:64" ht="21.75" customHeight="1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660</v>
      </c>
      <c r="J1" s="21" t="s">
        <v>1143</v>
      </c>
      <c r="K1" s="21" t="s">
        <v>332</v>
      </c>
      <c r="L1" s="21" t="s">
        <v>659</v>
      </c>
      <c r="M1" s="22" t="s">
        <v>9</v>
      </c>
      <c r="N1" s="21" t="s">
        <v>10</v>
      </c>
      <c r="O1" s="22" t="s">
        <v>500</v>
      </c>
      <c r="P1" s="22" t="s">
        <v>363</v>
      </c>
      <c r="Q1" s="22" t="s">
        <v>12</v>
      </c>
      <c r="R1" s="21" t="s">
        <v>13</v>
      </c>
      <c r="S1" s="21" t="s">
        <v>14</v>
      </c>
      <c r="T1" s="21" t="s">
        <v>15</v>
      </c>
      <c r="U1" s="21" t="s">
        <v>16</v>
      </c>
      <c r="V1" s="24" t="s">
        <v>17</v>
      </c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</row>
    <row r="2" spans="1:64" s="35" customFormat="1" ht="18.75">
      <c r="A2" s="8">
        <v>43201</v>
      </c>
      <c r="B2" s="10" t="s">
        <v>235</v>
      </c>
      <c r="C2" s="10">
        <v>1630</v>
      </c>
      <c r="D2" s="10">
        <v>1809</v>
      </c>
      <c r="E2" s="11" t="s">
        <v>236</v>
      </c>
      <c r="F2" s="11" t="s">
        <v>252</v>
      </c>
      <c r="G2" s="11" t="s">
        <v>204</v>
      </c>
      <c r="H2" s="11" t="s">
        <v>431</v>
      </c>
      <c r="I2" s="39"/>
      <c r="J2" s="39" t="s">
        <v>1179</v>
      </c>
      <c r="K2" s="10"/>
      <c r="L2" s="10"/>
      <c r="M2" s="19" t="s">
        <v>1180</v>
      </c>
      <c r="N2" s="7" t="str">
        <f t="shared" ref="N2" si="0">IF(A2&lt;&gt;"","武汉威伟机械","------")</f>
        <v>武汉威伟机械</v>
      </c>
      <c r="O2" s="26" t="str">
        <f>VLOOKUP(Q2,ch!$A$1:$B$34,2,0)</f>
        <v>鄂AZV373</v>
      </c>
      <c r="P2" s="10"/>
      <c r="Q2" s="29" t="s">
        <v>196</v>
      </c>
      <c r="R2" s="7" t="str">
        <f t="shared" ref="R2" si="1">IF(A2&lt;&gt;"","9.6米","--")</f>
        <v>9.6米</v>
      </c>
      <c r="S2" s="14">
        <v>14</v>
      </c>
      <c r="T2" s="14">
        <v>0</v>
      </c>
      <c r="U2" s="14">
        <f t="shared" ref="U2" si="2">SUM(S2:T2)</f>
        <v>14</v>
      </c>
      <c r="V2" s="7" t="str">
        <f t="shared" ref="V2" si="3">IF(A2&lt;&gt;"","分拣摆渡","----")</f>
        <v>分拣摆渡</v>
      </c>
    </row>
    <row r="3" spans="1:64" s="35" customFormat="1" ht="18.75">
      <c r="A3" s="8">
        <v>43201</v>
      </c>
      <c r="B3" s="10" t="s">
        <v>235</v>
      </c>
      <c r="C3" s="10">
        <v>1459</v>
      </c>
      <c r="D3" s="10">
        <v>1658</v>
      </c>
      <c r="E3" s="11" t="s">
        <v>236</v>
      </c>
      <c r="F3" s="11" t="s">
        <v>252</v>
      </c>
      <c r="G3" s="11" t="s">
        <v>204</v>
      </c>
      <c r="H3" s="11" t="s">
        <v>431</v>
      </c>
      <c r="I3" s="39"/>
      <c r="J3" s="39" t="s">
        <v>1181</v>
      </c>
      <c r="K3" s="10"/>
      <c r="L3" s="10"/>
      <c r="M3" s="19" t="s">
        <v>1182</v>
      </c>
      <c r="N3" s="7" t="str">
        <f t="shared" ref="N3:N6" si="4">IF(A3&lt;&gt;"","武汉威伟机械","------")</f>
        <v>武汉威伟机械</v>
      </c>
      <c r="O3" s="26" t="str">
        <f>VLOOKUP(Q3,ch!$A$1:$B$34,2,0)</f>
        <v>鄂ALU291</v>
      </c>
      <c r="P3" s="10"/>
      <c r="Q3" s="29" t="s">
        <v>198</v>
      </c>
      <c r="R3" s="7" t="str">
        <f t="shared" ref="R3:R6" si="5">IF(A3&lt;&gt;"","9.6米","--")</f>
        <v>9.6米</v>
      </c>
      <c r="S3" s="14">
        <v>14</v>
      </c>
      <c r="T3" s="14">
        <v>0</v>
      </c>
      <c r="U3" s="14">
        <f t="shared" ref="U3:U6" si="6">SUM(S3:T3)</f>
        <v>14</v>
      </c>
      <c r="V3" s="7" t="str">
        <f t="shared" ref="V3:V6" si="7">IF(A3&lt;&gt;"","分拣摆渡","----")</f>
        <v>分拣摆渡</v>
      </c>
    </row>
    <row r="4" spans="1:64" s="35" customFormat="1" ht="18.75">
      <c r="A4" s="8">
        <v>43201</v>
      </c>
      <c r="B4" s="10" t="s">
        <v>235</v>
      </c>
      <c r="C4" s="10">
        <v>1810</v>
      </c>
      <c r="D4" s="10">
        <v>1943</v>
      </c>
      <c r="E4" s="11" t="s">
        <v>236</v>
      </c>
      <c r="F4" s="11" t="s">
        <v>252</v>
      </c>
      <c r="G4" s="11" t="s">
        <v>204</v>
      </c>
      <c r="H4" s="11" t="s">
        <v>431</v>
      </c>
      <c r="I4" s="39"/>
      <c r="J4" s="39" t="s">
        <v>1206</v>
      </c>
      <c r="K4" s="10"/>
      <c r="L4" s="10"/>
      <c r="M4" s="19" t="s">
        <v>1207</v>
      </c>
      <c r="N4" s="7" t="str">
        <f t="shared" ref="N4:N5" si="8">IF(A4&lt;&gt;"","武汉威伟机械","------")</f>
        <v>武汉威伟机械</v>
      </c>
      <c r="O4" s="26" t="str">
        <f>VLOOKUP(Q4,ch!$A$1:$B$34,2,0)</f>
        <v>鄂ALU151</v>
      </c>
      <c r="P4" s="10"/>
      <c r="Q4" s="29" t="s">
        <v>362</v>
      </c>
      <c r="R4" s="7" t="str">
        <f t="shared" ref="R4:R5" si="9">IF(A4&lt;&gt;"","9.6米","--")</f>
        <v>9.6米</v>
      </c>
      <c r="S4" s="14">
        <v>14</v>
      </c>
      <c r="T4" s="14">
        <v>0</v>
      </c>
      <c r="U4" s="14">
        <f t="shared" ref="U4:U5" si="10">SUM(S4:T4)</f>
        <v>14</v>
      </c>
      <c r="V4" s="7" t="str">
        <f t="shared" ref="V4:V5" si="11">IF(A4&lt;&gt;"","分拣摆渡","----")</f>
        <v>分拣摆渡</v>
      </c>
    </row>
    <row r="5" spans="1:64" s="35" customFormat="1" ht="18.75">
      <c r="A5" s="8">
        <v>43201</v>
      </c>
      <c r="B5" s="10" t="s">
        <v>1208</v>
      </c>
      <c r="C5" s="10">
        <v>1929</v>
      </c>
      <c r="D5" s="10">
        <v>2112</v>
      </c>
      <c r="E5" s="11" t="s">
        <v>1209</v>
      </c>
      <c r="F5" s="11" t="s">
        <v>502</v>
      </c>
      <c r="G5" s="11" t="s">
        <v>204</v>
      </c>
      <c r="H5" s="11" t="s">
        <v>431</v>
      </c>
      <c r="I5" s="39"/>
      <c r="J5" s="39" t="s">
        <v>1210</v>
      </c>
      <c r="K5" s="65" t="s">
        <v>1211</v>
      </c>
      <c r="L5" s="10"/>
      <c r="M5" s="19" t="s">
        <v>1212</v>
      </c>
      <c r="N5" s="7" t="str">
        <f t="shared" si="8"/>
        <v>武汉威伟机械</v>
      </c>
      <c r="O5" s="26" t="str">
        <f>VLOOKUP(Q5,ch!$A$1:$B$34,2,0)</f>
        <v>鄂AMR731</v>
      </c>
      <c r="P5" s="10"/>
      <c r="Q5" s="29" t="s">
        <v>1098</v>
      </c>
      <c r="R5" s="7" t="str">
        <f t="shared" si="9"/>
        <v>9.6米</v>
      </c>
      <c r="S5" s="14">
        <v>9</v>
      </c>
      <c r="T5" s="14">
        <v>0</v>
      </c>
      <c r="U5" s="14">
        <f t="shared" si="10"/>
        <v>9</v>
      </c>
      <c r="V5" s="7" t="str">
        <f t="shared" si="11"/>
        <v>分拣摆渡</v>
      </c>
    </row>
    <row r="6" spans="1:64" s="35" customFormat="1" ht="18.75">
      <c r="A6" s="8">
        <v>43201</v>
      </c>
      <c r="B6" s="10" t="s">
        <v>531</v>
      </c>
      <c r="C6" s="10">
        <v>9</v>
      </c>
      <c r="D6" s="10">
        <v>22</v>
      </c>
      <c r="E6" s="11" t="s">
        <v>210</v>
      </c>
      <c r="F6" s="11" t="s">
        <v>468</v>
      </c>
      <c r="G6" s="11" t="s">
        <v>204</v>
      </c>
      <c r="H6" s="11" t="s">
        <v>431</v>
      </c>
      <c r="I6" s="39"/>
      <c r="J6" s="39" t="s">
        <v>1183</v>
      </c>
      <c r="K6" s="10"/>
      <c r="L6" s="10"/>
      <c r="M6" s="19" t="s">
        <v>1184</v>
      </c>
      <c r="N6" s="7" t="str">
        <f t="shared" si="4"/>
        <v>武汉威伟机械</v>
      </c>
      <c r="O6" s="26" t="str">
        <f>VLOOKUP(Q6,ch!$A$1:$B$34,2,0)</f>
        <v>鄂AZV377</v>
      </c>
      <c r="P6" s="10"/>
      <c r="Q6" s="29" t="s">
        <v>240</v>
      </c>
      <c r="R6" s="7" t="str">
        <f t="shared" si="5"/>
        <v>9.6米</v>
      </c>
      <c r="S6" s="63" t="s">
        <v>1185</v>
      </c>
      <c r="T6" s="14">
        <v>0</v>
      </c>
      <c r="U6" s="14">
        <f t="shared" si="6"/>
        <v>0</v>
      </c>
      <c r="V6" s="7" t="str">
        <f t="shared" si="7"/>
        <v>分拣摆渡</v>
      </c>
    </row>
    <row r="7" spans="1:64" s="35" customFormat="1" ht="18.75">
      <c r="A7" s="8">
        <v>43201</v>
      </c>
      <c r="B7" s="10" t="s">
        <v>111</v>
      </c>
      <c r="C7" s="10">
        <v>1418</v>
      </c>
      <c r="D7" s="10">
        <v>1437</v>
      </c>
      <c r="E7" s="11" t="s">
        <v>210</v>
      </c>
      <c r="F7" s="11" t="s">
        <v>518</v>
      </c>
      <c r="G7" s="11" t="s">
        <v>204</v>
      </c>
      <c r="H7" s="11" t="s">
        <v>431</v>
      </c>
      <c r="I7" s="39"/>
      <c r="J7" s="39" t="s">
        <v>1186</v>
      </c>
      <c r="K7" s="10"/>
      <c r="L7" s="10"/>
      <c r="M7" s="19" t="s">
        <v>1187</v>
      </c>
      <c r="N7" s="7" t="str">
        <f t="shared" ref="N7" si="12">IF(A7&lt;&gt;"","武汉威伟机械","------")</f>
        <v>武汉威伟机械</v>
      </c>
      <c r="O7" s="26" t="str">
        <f>VLOOKUP(Q7,ch!$A$1:$B$34,2,0)</f>
        <v>鄂AZV377</v>
      </c>
      <c r="P7" s="10"/>
      <c r="Q7" s="29" t="s">
        <v>240</v>
      </c>
      <c r="R7" s="7" t="str">
        <f t="shared" ref="R7" si="13">IF(A7&lt;&gt;"","9.6米","--")</f>
        <v>9.6米</v>
      </c>
      <c r="S7" s="14">
        <v>13</v>
      </c>
      <c r="T7" s="14">
        <v>0</v>
      </c>
      <c r="U7" s="14">
        <f t="shared" ref="U7" si="14">SUM(S7:T7)</f>
        <v>13</v>
      </c>
      <c r="V7" s="7" t="str">
        <f t="shared" ref="V7" si="15">IF(A7&lt;&gt;"","分拣摆渡","----")</f>
        <v>分拣摆渡</v>
      </c>
    </row>
    <row r="8" spans="1:64" s="35" customFormat="1" ht="18.75">
      <c r="A8" s="8">
        <v>43201</v>
      </c>
      <c r="B8" s="10" t="s">
        <v>1188</v>
      </c>
      <c r="C8" s="10">
        <v>1803</v>
      </c>
      <c r="D8" s="10">
        <v>1826</v>
      </c>
      <c r="E8" s="11" t="s">
        <v>210</v>
      </c>
      <c r="F8" s="11" t="s">
        <v>518</v>
      </c>
      <c r="G8" s="11" t="s">
        <v>204</v>
      </c>
      <c r="H8" s="11" t="s">
        <v>431</v>
      </c>
      <c r="I8" s="39"/>
      <c r="J8" s="39" t="s">
        <v>1189</v>
      </c>
      <c r="K8" s="10"/>
      <c r="L8" s="10"/>
      <c r="M8" s="19" t="s">
        <v>1190</v>
      </c>
      <c r="N8" s="7" t="str">
        <f t="shared" ref="N8:N9" si="16">IF(A8&lt;&gt;"","武汉威伟机械","------")</f>
        <v>武汉威伟机械</v>
      </c>
      <c r="O8" s="26" t="str">
        <f>VLOOKUP(Q8,ch!$A$1:$B$34,2,0)</f>
        <v>鄂AZV377</v>
      </c>
      <c r="P8" s="10"/>
      <c r="Q8" s="29" t="s">
        <v>240</v>
      </c>
      <c r="R8" s="7" t="str">
        <f t="shared" ref="R8:R9" si="17">IF(A8&lt;&gt;"","9.6米","--")</f>
        <v>9.6米</v>
      </c>
      <c r="S8" s="14">
        <v>9</v>
      </c>
      <c r="T8" s="14">
        <v>0</v>
      </c>
      <c r="U8" s="14">
        <f t="shared" ref="U8:U9" si="18">SUM(S8:T8)</f>
        <v>9</v>
      </c>
      <c r="V8" s="7" t="str">
        <f t="shared" ref="V8:V9" si="19">IF(A8&lt;&gt;"","分拣摆渡","----")</f>
        <v>分拣摆渡</v>
      </c>
    </row>
    <row r="9" spans="1:64" s="35" customFormat="1" ht="18.75">
      <c r="A9" s="8">
        <v>43201</v>
      </c>
      <c r="B9" s="10" t="s">
        <v>1191</v>
      </c>
      <c r="C9" s="10">
        <v>1955</v>
      </c>
      <c r="D9" s="10">
        <v>2005</v>
      </c>
      <c r="E9" s="11" t="s">
        <v>204</v>
      </c>
      <c r="F9" s="11" t="s">
        <v>431</v>
      </c>
      <c r="G9" s="11" t="s">
        <v>210</v>
      </c>
      <c r="H9" s="11" t="s">
        <v>468</v>
      </c>
      <c r="I9" s="39"/>
      <c r="J9" s="39" t="s">
        <v>1192</v>
      </c>
      <c r="K9" s="10"/>
      <c r="L9" s="10"/>
      <c r="M9" s="19" t="s">
        <v>1193</v>
      </c>
      <c r="N9" s="7" t="str">
        <f t="shared" si="16"/>
        <v>武汉威伟机械</v>
      </c>
      <c r="O9" s="26" t="str">
        <f>VLOOKUP(Q9,ch!$A$1:$B$34,2,0)</f>
        <v>鄂AF1588</v>
      </c>
      <c r="P9" s="10"/>
      <c r="Q9" s="29" t="s">
        <v>117</v>
      </c>
      <c r="R9" s="7" t="str">
        <f t="shared" si="17"/>
        <v>9.6米</v>
      </c>
      <c r="S9" s="14">
        <v>14</v>
      </c>
      <c r="T9" s="14">
        <v>0</v>
      </c>
      <c r="U9" s="14">
        <f t="shared" si="18"/>
        <v>14</v>
      </c>
      <c r="V9" s="7" t="str">
        <f t="shared" si="19"/>
        <v>分拣摆渡</v>
      </c>
    </row>
    <row r="10" spans="1:64" s="35" customFormat="1" ht="18.75">
      <c r="A10" s="8">
        <v>43201</v>
      </c>
      <c r="B10" s="10" t="s">
        <v>71</v>
      </c>
      <c r="C10" s="10">
        <v>1731</v>
      </c>
      <c r="D10" s="10">
        <v>1741</v>
      </c>
      <c r="E10" s="11" t="s">
        <v>204</v>
      </c>
      <c r="F10" s="11" t="s">
        <v>431</v>
      </c>
      <c r="G10" s="11" t="s">
        <v>210</v>
      </c>
      <c r="H10" s="11" t="s">
        <v>468</v>
      </c>
      <c r="I10" s="39"/>
      <c r="J10" s="39" t="s">
        <v>1194</v>
      </c>
      <c r="K10" s="10"/>
      <c r="L10" s="10"/>
      <c r="M10" s="19" t="s">
        <v>1195</v>
      </c>
      <c r="N10" s="7" t="str">
        <f t="shared" ref="N10" si="20">IF(A10&lt;&gt;"","武汉威伟机械","------")</f>
        <v>武汉威伟机械</v>
      </c>
      <c r="O10" s="26" t="str">
        <f>VLOOKUP(Q10,ch!$A$1:$B$34,2,0)</f>
        <v>鄂AF1588</v>
      </c>
      <c r="P10" s="10"/>
      <c r="Q10" s="29" t="s">
        <v>117</v>
      </c>
      <c r="R10" s="7" t="str">
        <f t="shared" ref="R10" si="21">IF(A10&lt;&gt;"","9.6米","--")</f>
        <v>9.6米</v>
      </c>
      <c r="S10" s="14">
        <v>14</v>
      </c>
      <c r="T10" s="14">
        <v>0</v>
      </c>
      <c r="U10" s="14">
        <f t="shared" ref="U10" si="22">SUM(S10:T10)</f>
        <v>14</v>
      </c>
      <c r="V10" s="7" t="str">
        <f t="shared" ref="V10" si="23">IF(A10&lt;&gt;"","分拣摆渡","----")</f>
        <v>分拣摆渡</v>
      </c>
    </row>
    <row r="11" spans="1:64" s="35" customFormat="1" ht="18.75">
      <c r="A11" s="8">
        <v>43201</v>
      </c>
      <c r="B11" s="10" t="s">
        <v>259</v>
      </c>
      <c r="C11" s="10">
        <v>1215</v>
      </c>
      <c r="D11" s="10">
        <v>1225</v>
      </c>
      <c r="E11" s="11" t="s">
        <v>204</v>
      </c>
      <c r="F11" s="11" t="s">
        <v>431</v>
      </c>
      <c r="G11" s="11" t="s">
        <v>210</v>
      </c>
      <c r="H11" s="11" t="s">
        <v>468</v>
      </c>
      <c r="I11" s="39"/>
      <c r="J11" s="39" t="s">
        <v>1196</v>
      </c>
      <c r="K11" s="10"/>
      <c r="L11" s="10"/>
      <c r="M11" s="19" t="s">
        <v>1197</v>
      </c>
      <c r="N11" s="7" t="str">
        <f t="shared" ref="N11" si="24">IF(A11&lt;&gt;"","武汉威伟机械","------")</f>
        <v>武汉威伟机械</v>
      </c>
      <c r="O11" s="26" t="str">
        <f>VLOOKUP(Q11,ch!$A$1:$B$34,2,0)</f>
        <v>鄂AF1588</v>
      </c>
      <c r="P11" s="10"/>
      <c r="Q11" s="29" t="s">
        <v>117</v>
      </c>
      <c r="R11" s="7" t="str">
        <f t="shared" ref="R11" si="25">IF(A11&lt;&gt;"","9.6米","--")</f>
        <v>9.6米</v>
      </c>
      <c r="S11" s="14">
        <v>14</v>
      </c>
      <c r="T11" s="14">
        <v>0</v>
      </c>
      <c r="U11" s="14">
        <f t="shared" ref="U11" si="26">SUM(S11:T11)</f>
        <v>14</v>
      </c>
      <c r="V11" s="7" t="str">
        <f t="shared" ref="V11" si="27">IF(A11&lt;&gt;"","分拣摆渡","----")</f>
        <v>分拣摆渡</v>
      </c>
    </row>
    <row r="12" spans="1:64" s="35" customFormat="1" ht="18.75">
      <c r="A12" s="8">
        <v>43201</v>
      </c>
      <c r="B12" s="10" t="s">
        <v>289</v>
      </c>
      <c r="C12" s="10">
        <v>1515</v>
      </c>
      <c r="D12" s="10">
        <v>1525</v>
      </c>
      <c r="E12" s="11" t="s">
        <v>204</v>
      </c>
      <c r="F12" s="11" t="s">
        <v>431</v>
      </c>
      <c r="G12" s="11" t="s">
        <v>210</v>
      </c>
      <c r="H12" s="11" t="s">
        <v>468</v>
      </c>
      <c r="I12" s="39"/>
      <c r="J12" s="39" t="s">
        <v>1198</v>
      </c>
      <c r="K12" s="10"/>
      <c r="L12" s="10"/>
      <c r="M12" s="19" t="s">
        <v>1199</v>
      </c>
      <c r="N12" s="7" t="str">
        <f t="shared" ref="N12" si="28">IF(A12&lt;&gt;"","武汉威伟机械","------")</f>
        <v>武汉威伟机械</v>
      </c>
      <c r="O12" s="26" t="str">
        <f>VLOOKUP(Q12,ch!$A$1:$B$34,2,0)</f>
        <v>鄂AF1588</v>
      </c>
      <c r="P12" s="10"/>
      <c r="Q12" s="29" t="s">
        <v>117</v>
      </c>
      <c r="R12" s="7" t="str">
        <f t="shared" ref="R12" si="29">IF(A12&lt;&gt;"","9.6米","--")</f>
        <v>9.6米</v>
      </c>
      <c r="S12" s="14">
        <v>14</v>
      </c>
      <c r="T12" s="14">
        <v>0</v>
      </c>
      <c r="U12" s="14">
        <f t="shared" ref="U12" si="30">SUM(S12:T12)</f>
        <v>14</v>
      </c>
      <c r="V12" s="7" t="str">
        <f t="shared" ref="V12" si="31">IF(A12&lt;&gt;"","分拣摆渡","----")</f>
        <v>分拣摆渡</v>
      </c>
    </row>
    <row r="13" spans="1:64" s="35" customFormat="1" ht="18.75">
      <c r="A13" s="8">
        <v>43201</v>
      </c>
      <c r="B13" s="10" t="s">
        <v>289</v>
      </c>
      <c r="C13" s="10">
        <v>1057</v>
      </c>
      <c r="D13" s="10">
        <v>1107</v>
      </c>
      <c r="E13" s="11" t="s">
        <v>204</v>
      </c>
      <c r="F13" s="11" t="s">
        <v>431</v>
      </c>
      <c r="G13" s="11" t="s">
        <v>210</v>
      </c>
      <c r="H13" s="11" t="s">
        <v>468</v>
      </c>
      <c r="I13" s="39"/>
      <c r="J13" s="39" t="s">
        <v>1200</v>
      </c>
      <c r="K13" s="10"/>
      <c r="L13" s="10"/>
      <c r="M13" s="19" t="s">
        <v>1201</v>
      </c>
      <c r="N13" s="7" t="str">
        <f t="shared" ref="N13" si="32">IF(A13&lt;&gt;"","武汉威伟机械","------")</f>
        <v>武汉威伟机械</v>
      </c>
      <c r="O13" s="26" t="str">
        <f>VLOOKUP(Q13,ch!$A$1:$B$34,2,0)</f>
        <v>鄂AF1588</v>
      </c>
      <c r="P13" s="10"/>
      <c r="Q13" s="29" t="s">
        <v>117</v>
      </c>
      <c r="R13" s="7" t="str">
        <f t="shared" ref="R13" si="33">IF(A13&lt;&gt;"","9.6米","--")</f>
        <v>9.6米</v>
      </c>
      <c r="S13" s="14">
        <v>14</v>
      </c>
      <c r="T13" s="14">
        <v>0</v>
      </c>
      <c r="U13" s="14">
        <f t="shared" ref="U13" si="34">SUM(S13:T13)</f>
        <v>14</v>
      </c>
      <c r="V13" s="7" t="str">
        <f t="shared" ref="V13" si="35">IF(A13&lt;&gt;"","分拣摆渡","----")</f>
        <v>分拣摆渡</v>
      </c>
    </row>
    <row r="14" spans="1:64" s="35" customFormat="1" ht="18.75">
      <c r="A14" s="8">
        <v>43201</v>
      </c>
      <c r="B14" s="10" t="s">
        <v>289</v>
      </c>
      <c r="C14" s="10">
        <v>940</v>
      </c>
      <c r="D14" s="10">
        <v>950</v>
      </c>
      <c r="E14" s="11" t="s">
        <v>204</v>
      </c>
      <c r="F14" s="11" t="s">
        <v>431</v>
      </c>
      <c r="G14" s="11" t="s">
        <v>210</v>
      </c>
      <c r="H14" s="11" t="s">
        <v>468</v>
      </c>
      <c r="I14" s="39"/>
      <c r="J14" s="39" t="s">
        <v>1202</v>
      </c>
      <c r="K14" s="10"/>
      <c r="L14" s="10"/>
      <c r="M14" s="19" t="s">
        <v>1203</v>
      </c>
      <c r="N14" s="7" t="str">
        <f t="shared" ref="N14" si="36">IF(A14&lt;&gt;"","武汉威伟机械","------")</f>
        <v>武汉威伟机械</v>
      </c>
      <c r="O14" s="26" t="str">
        <f>VLOOKUP(Q14,ch!$A$1:$B$34,2,0)</f>
        <v>鄂AF1588</v>
      </c>
      <c r="P14" s="10"/>
      <c r="Q14" s="29" t="s">
        <v>117</v>
      </c>
      <c r="R14" s="7" t="str">
        <f t="shared" ref="R14" si="37">IF(A14&lt;&gt;"","9.6米","--")</f>
        <v>9.6米</v>
      </c>
      <c r="S14" s="14">
        <v>14</v>
      </c>
      <c r="T14" s="14">
        <v>0</v>
      </c>
      <c r="U14" s="14">
        <f t="shared" ref="U14" si="38">SUM(S14:T14)</f>
        <v>14</v>
      </c>
      <c r="V14" s="7" t="str">
        <f t="shared" ref="V14" si="39">IF(A14&lt;&gt;"","分拣摆渡","----")</f>
        <v>分拣摆渡</v>
      </c>
    </row>
    <row r="15" spans="1:64" s="35" customFormat="1" ht="18.75">
      <c r="A15" s="8">
        <v>43201</v>
      </c>
      <c r="B15" s="10" t="s">
        <v>259</v>
      </c>
      <c r="C15" s="10">
        <v>50</v>
      </c>
      <c r="D15" s="10">
        <v>107</v>
      </c>
      <c r="E15" s="11" t="s">
        <v>204</v>
      </c>
      <c r="F15" s="11" t="s">
        <v>431</v>
      </c>
      <c r="G15" s="11" t="s">
        <v>210</v>
      </c>
      <c r="H15" s="11" t="s">
        <v>468</v>
      </c>
      <c r="I15" s="39"/>
      <c r="J15" s="39" t="s">
        <v>1204</v>
      </c>
      <c r="K15" s="10"/>
      <c r="L15" s="10"/>
      <c r="M15" s="19" t="s">
        <v>1205</v>
      </c>
      <c r="N15" s="7" t="str">
        <f t="shared" ref="N15" si="40">IF(A15&lt;&gt;"","武汉威伟机械","------")</f>
        <v>武汉威伟机械</v>
      </c>
      <c r="O15" s="26" t="str">
        <f>VLOOKUP(Q15,ch!$A$1:$B$34,2,0)</f>
        <v>鄂AF1588</v>
      </c>
      <c r="P15" s="10"/>
      <c r="Q15" s="29" t="s">
        <v>117</v>
      </c>
      <c r="R15" s="7" t="str">
        <f t="shared" ref="R15" si="41">IF(A15&lt;&gt;"","9.6米","--")</f>
        <v>9.6米</v>
      </c>
      <c r="S15" s="14">
        <v>14</v>
      </c>
      <c r="T15" s="14">
        <v>0</v>
      </c>
      <c r="U15" s="14">
        <f t="shared" ref="U15" si="42">SUM(S15:T15)</f>
        <v>14</v>
      </c>
      <c r="V15" s="7" t="str">
        <f t="shared" ref="V15" si="43">IF(A15&lt;&gt;"","分拣摆渡","----")</f>
        <v>分拣摆渡</v>
      </c>
    </row>
    <row r="16" spans="1:64" s="35" customFormat="1" ht="18.75">
      <c r="A16" s="8"/>
      <c r="B16" s="10"/>
      <c r="C16" s="10"/>
      <c r="D16" s="10"/>
      <c r="E16" s="11"/>
      <c r="F16" s="11"/>
      <c r="G16" s="11"/>
      <c r="H16" s="11"/>
      <c r="I16" s="39"/>
      <c r="J16" s="39"/>
      <c r="K16" s="10"/>
      <c r="L16" s="10"/>
      <c r="M16" s="19"/>
      <c r="N16" s="7"/>
      <c r="O16" s="26"/>
      <c r="P16" s="10"/>
      <c r="Q16" s="29"/>
      <c r="R16" s="7"/>
      <c r="S16" s="14"/>
      <c r="T16" s="14"/>
      <c r="U16" s="14"/>
      <c r="V16" s="7"/>
    </row>
    <row r="17" spans="1:22" s="35" customFormat="1" ht="18.75">
      <c r="A17" s="8"/>
      <c r="B17" s="10"/>
      <c r="C17" s="10"/>
      <c r="D17" s="10"/>
      <c r="E17" s="11"/>
      <c r="F17" s="11"/>
      <c r="G17" s="11"/>
      <c r="H17" s="11"/>
      <c r="I17" s="39"/>
      <c r="J17" s="39"/>
      <c r="K17" s="10"/>
      <c r="L17" s="10"/>
      <c r="M17" s="19"/>
      <c r="N17" s="7"/>
      <c r="O17" s="26"/>
      <c r="P17" s="10"/>
      <c r="Q17" s="29"/>
      <c r="R17" s="7"/>
      <c r="S17" s="14"/>
      <c r="T17" s="14"/>
      <c r="U17" s="14"/>
      <c r="V17" s="7"/>
    </row>
    <row r="18" spans="1:22" s="35" customFormat="1" ht="18.75">
      <c r="A18" s="8"/>
      <c r="B18" s="10"/>
      <c r="C18" s="10"/>
      <c r="D18" s="10"/>
      <c r="E18" s="11"/>
      <c r="F18" s="11"/>
      <c r="G18" s="11"/>
      <c r="H18" s="11"/>
      <c r="I18" s="39"/>
      <c r="J18" s="39"/>
      <c r="K18" s="10"/>
      <c r="L18" s="10"/>
      <c r="M18" s="19"/>
      <c r="N18" s="7"/>
      <c r="O18" s="26"/>
      <c r="P18" s="10"/>
      <c r="Q18" s="29"/>
      <c r="R18" s="7"/>
      <c r="S18" s="14"/>
      <c r="T18" s="14"/>
      <c r="U18" s="14"/>
      <c r="V18" s="7"/>
    </row>
    <row r="19" spans="1:22" s="35" customFormat="1" ht="18.75">
      <c r="A19" s="8"/>
      <c r="B19" s="10"/>
      <c r="C19" s="10"/>
      <c r="D19" s="10"/>
      <c r="E19" s="11"/>
      <c r="F19" s="11"/>
      <c r="G19" s="11"/>
      <c r="H19" s="11"/>
      <c r="I19" s="39"/>
      <c r="J19" s="39"/>
      <c r="K19" s="10"/>
      <c r="L19" s="10"/>
      <c r="M19" s="19"/>
      <c r="N19" s="7"/>
      <c r="O19" s="26"/>
      <c r="P19" s="10"/>
      <c r="Q19" s="29"/>
      <c r="R19" s="7"/>
      <c r="S19" s="14"/>
      <c r="T19" s="14"/>
      <c r="U19" s="14"/>
      <c r="V19" s="7"/>
    </row>
    <row r="20" spans="1:22" s="35" customFormat="1" ht="18.75">
      <c r="A20" s="8"/>
      <c r="B20" s="10"/>
      <c r="C20" s="10"/>
      <c r="D20" s="10"/>
      <c r="E20" s="11"/>
      <c r="F20" s="11"/>
      <c r="G20" s="11"/>
      <c r="H20" s="11"/>
      <c r="I20" s="39"/>
      <c r="J20" s="39"/>
      <c r="K20" s="10"/>
      <c r="L20" s="10"/>
      <c r="M20" s="19"/>
      <c r="N20" s="7"/>
      <c r="O20" s="26"/>
      <c r="P20" s="10"/>
      <c r="Q20" s="29"/>
      <c r="R20" s="7"/>
      <c r="S20" s="14"/>
      <c r="T20" s="14"/>
      <c r="U20" s="14"/>
      <c r="V20" s="7"/>
    </row>
    <row r="21" spans="1:22" s="35" customFormat="1" ht="18.75">
      <c r="A21" s="8"/>
      <c r="B21" s="10"/>
      <c r="C21" s="10"/>
      <c r="D21" s="10"/>
      <c r="E21" s="11"/>
      <c r="F21" s="11"/>
      <c r="G21" s="11"/>
      <c r="H21" s="11"/>
      <c r="I21" s="39"/>
      <c r="J21" s="39"/>
      <c r="K21" s="10"/>
      <c r="L21" s="10"/>
      <c r="M21" s="19"/>
      <c r="N21" s="7"/>
      <c r="O21" s="26"/>
      <c r="P21" s="10"/>
      <c r="Q21" s="29"/>
      <c r="R21" s="7"/>
      <c r="S21" s="14"/>
      <c r="T21" s="14"/>
      <c r="U21" s="14"/>
      <c r="V21" s="7"/>
    </row>
    <row r="22" spans="1:22" s="35" customFormat="1" ht="18.75">
      <c r="A22" s="8"/>
      <c r="B22" s="10"/>
      <c r="C22" s="10"/>
      <c r="D22" s="10"/>
      <c r="E22" s="11"/>
      <c r="F22" s="11"/>
      <c r="G22" s="11"/>
      <c r="H22" s="11"/>
      <c r="I22" s="39"/>
      <c r="J22" s="39"/>
      <c r="K22" s="10"/>
      <c r="L22" s="10"/>
      <c r="M22" s="19"/>
      <c r="N22" s="7"/>
      <c r="O22" s="26"/>
      <c r="P22" s="10"/>
      <c r="Q22" s="29"/>
      <c r="R22" s="7"/>
      <c r="S22" s="14"/>
      <c r="T22" s="14"/>
      <c r="U22" s="14"/>
      <c r="V22" s="7"/>
    </row>
    <row r="23" spans="1:22" s="35" customFormat="1" ht="18.75">
      <c r="A23" s="8"/>
      <c r="B23" s="10"/>
      <c r="C23" s="10"/>
      <c r="D23" s="10"/>
      <c r="E23" s="11"/>
      <c r="F23" s="11"/>
      <c r="G23" s="11"/>
      <c r="H23" s="11"/>
      <c r="I23" s="39"/>
      <c r="J23" s="39"/>
      <c r="K23" s="10"/>
      <c r="L23" s="10"/>
      <c r="M23" s="19"/>
      <c r="N23" s="7"/>
      <c r="O23" s="26"/>
      <c r="P23" s="10"/>
      <c r="Q23" s="29"/>
      <c r="R23" s="7"/>
      <c r="S23" s="14"/>
      <c r="T23" s="14"/>
      <c r="U23" s="14"/>
      <c r="V23" s="7"/>
    </row>
    <row r="24" spans="1:22" s="35" customFormat="1" ht="18.75">
      <c r="A24" s="8"/>
      <c r="B24" s="10"/>
      <c r="C24" s="10"/>
      <c r="D24" s="10"/>
      <c r="E24" s="11"/>
      <c r="F24" s="11"/>
      <c r="G24" s="11"/>
      <c r="H24" s="11"/>
      <c r="I24" s="39"/>
      <c r="J24" s="39"/>
      <c r="K24" s="10"/>
      <c r="L24" s="10"/>
      <c r="M24" s="19"/>
      <c r="N24" s="7"/>
      <c r="O24" s="26"/>
      <c r="P24" s="10"/>
      <c r="Q24" s="29"/>
      <c r="R24" s="7"/>
      <c r="S24" s="14"/>
      <c r="T24" s="14"/>
      <c r="U24" s="14"/>
      <c r="V24" s="7"/>
    </row>
    <row r="25" spans="1:22" s="35" customFormat="1" ht="18.75">
      <c r="A25" s="8"/>
      <c r="B25" s="10"/>
      <c r="C25" s="10"/>
      <c r="D25" s="10"/>
      <c r="E25" s="11"/>
      <c r="F25" s="11"/>
      <c r="G25" s="11"/>
      <c r="H25" s="11"/>
      <c r="I25" s="39"/>
      <c r="J25" s="39"/>
      <c r="K25" s="10"/>
      <c r="L25" s="10"/>
      <c r="M25" s="19"/>
      <c r="N25" s="7"/>
      <c r="O25" s="26"/>
      <c r="P25" s="10"/>
      <c r="Q25" s="29"/>
      <c r="R25" s="7"/>
      <c r="S25" s="14"/>
      <c r="T25" s="14"/>
      <c r="U25" s="14"/>
      <c r="V25" s="7"/>
    </row>
    <row r="26" spans="1:22" s="35" customFormat="1" ht="18.75">
      <c r="A26" s="8"/>
      <c r="B26" s="10"/>
      <c r="C26" s="10"/>
      <c r="D26" s="10"/>
      <c r="E26" s="11"/>
      <c r="F26" s="11"/>
      <c r="G26" s="11"/>
      <c r="H26" s="11"/>
      <c r="I26" s="39"/>
      <c r="J26" s="39"/>
      <c r="K26" s="10"/>
      <c r="L26" s="10"/>
      <c r="M26" s="19"/>
      <c r="N26" s="7"/>
      <c r="O26" s="26"/>
      <c r="P26" s="10"/>
      <c r="Q26" s="29"/>
      <c r="R26" s="7"/>
      <c r="S26" s="14"/>
      <c r="T26" s="14"/>
      <c r="U26" s="14"/>
      <c r="V26" s="7"/>
    </row>
    <row r="27" spans="1:22" s="35" customFormat="1" ht="18.75">
      <c r="A27" s="8"/>
      <c r="B27" s="10"/>
      <c r="C27" s="10"/>
      <c r="D27" s="10"/>
      <c r="E27" s="11"/>
      <c r="F27" s="11"/>
      <c r="G27" s="11"/>
      <c r="H27" s="11"/>
      <c r="I27" s="39"/>
      <c r="J27" s="39"/>
      <c r="K27" s="10"/>
      <c r="L27" s="10"/>
      <c r="M27" s="19"/>
      <c r="N27" s="7"/>
      <c r="O27" s="26"/>
      <c r="P27" s="10"/>
      <c r="Q27" s="29"/>
      <c r="R27" s="7"/>
      <c r="S27" s="14"/>
      <c r="T27" s="14"/>
      <c r="U27" s="14"/>
      <c r="V27" s="7"/>
    </row>
    <row r="28" spans="1:22" s="35" customFormat="1" ht="18.75">
      <c r="A28" s="8"/>
      <c r="B28" s="10"/>
      <c r="C28" s="10"/>
      <c r="D28" s="10"/>
      <c r="E28" s="11"/>
      <c r="F28" s="11"/>
      <c r="G28" s="11"/>
      <c r="H28" s="11"/>
      <c r="I28" s="39"/>
      <c r="J28" s="39"/>
      <c r="K28" s="10"/>
      <c r="L28" s="10"/>
      <c r="M28" s="19"/>
      <c r="N28" s="7"/>
      <c r="O28" s="26"/>
      <c r="P28" s="10"/>
      <c r="Q28" s="29"/>
      <c r="R28" s="7"/>
      <c r="S28" s="14"/>
      <c r="T28" s="14"/>
      <c r="U28" s="14"/>
      <c r="V28" s="7"/>
    </row>
    <row r="29" spans="1:22" s="35" customFormat="1" ht="18.75">
      <c r="A29" s="8"/>
      <c r="B29" s="10"/>
      <c r="C29" s="10"/>
      <c r="D29" s="10"/>
      <c r="E29" s="11"/>
      <c r="F29" s="11"/>
      <c r="G29" s="11"/>
      <c r="H29" s="11"/>
      <c r="I29" s="39"/>
      <c r="J29" s="39"/>
      <c r="K29" s="10"/>
      <c r="L29" s="10"/>
      <c r="M29" s="19"/>
      <c r="N29" s="7"/>
      <c r="O29" s="26"/>
      <c r="P29" s="10"/>
      <c r="Q29" s="29"/>
      <c r="R29" s="7"/>
      <c r="S29" s="14"/>
      <c r="T29" s="14"/>
      <c r="U29" s="14"/>
      <c r="V29" s="7"/>
    </row>
    <row r="30" spans="1:22" s="35" customFormat="1" ht="18.75">
      <c r="A30" s="8"/>
      <c r="B30" s="10"/>
      <c r="C30" s="10"/>
      <c r="D30" s="10"/>
      <c r="E30" s="11"/>
      <c r="F30" s="11"/>
      <c r="G30" s="11"/>
      <c r="H30" s="11"/>
      <c r="I30" s="39"/>
      <c r="J30" s="39"/>
      <c r="K30" s="10"/>
      <c r="L30" s="10"/>
      <c r="M30" s="19"/>
      <c r="N30" s="7"/>
      <c r="O30" s="26"/>
      <c r="P30" s="10"/>
      <c r="Q30" s="29"/>
      <c r="R30" s="7"/>
      <c r="S30" s="14"/>
      <c r="T30" s="14"/>
      <c r="U30" s="14"/>
      <c r="V30" s="7"/>
    </row>
    <row r="31" spans="1:22" s="35" customFormat="1" ht="18.75">
      <c r="A31" s="8"/>
      <c r="B31" s="10"/>
      <c r="C31" s="10"/>
      <c r="D31" s="10"/>
      <c r="E31" s="11"/>
      <c r="F31" s="11"/>
      <c r="G31" s="11"/>
      <c r="H31" s="11"/>
      <c r="I31" s="39"/>
      <c r="J31" s="39"/>
      <c r="K31" s="10"/>
      <c r="L31" s="10"/>
      <c r="M31" s="19"/>
      <c r="N31" s="7"/>
      <c r="O31" s="26"/>
      <c r="P31" s="10"/>
      <c r="Q31" s="29"/>
      <c r="R31" s="7"/>
      <c r="S31" s="14"/>
      <c r="T31" s="14"/>
      <c r="U31" s="14"/>
      <c r="V31" s="7"/>
    </row>
    <row r="32" spans="1:22" s="35" customFormat="1" ht="18.75">
      <c r="A32" s="8"/>
      <c r="B32" s="10"/>
      <c r="C32" s="10"/>
      <c r="D32" s="10"/>
      <c r="E32" s="11"/>
      <c r="F32" s="11"/>
      <c r="G32" s="11"/>
      <c r="H32" s="11"/>
      <c r="I32" s="39"/>
      <c r="J32" s="39"/>
      <c r="K32" s="10"/>
      <c r="L32" s="10"/>
      <c r="M32" s="19"/>
      <c r="N32" s="7"/>
      <c r="O32" s="26"/>
      <c r="P32" s="10"/>
      <c r="Q32" s="29"/>
      <c r="R32" s="7"/>
      <c r="S32" s="14"/>
      <c r="T32" s="14"/>
      <c r="U32" s="14"/>
      <c r="V32" s="7"/>
    </row>
    <row r="33" spans="1:22" s="35" customFormat="1" ht="18.75">
      <c r="A33" s="8"/>
      <c r="B33" s="10"/>
      <c r="C33" s="10"/>
      <c r="D33" s="10"/>
      <c r="E33" s="11"/>
      <c r="F33" s="11"/>
      <c r="G33" s="11"/>
      <c r="H33" s="11"/>
      <c r="I33" s="39"/>
      <c r="J33" s="39"/>
      <c r="K33" s="10"/>
      <c r="L33" s="10"/>
      <c r="M33" s="19"/>
      <c r="N33" s="7"/>
      <c r="O33" s="26"/>
      <c r="P33" s="10"/>
      <c r="Q33" s="29"/>
      <c r="R33" s="7"/>
      <c r="S33" s="14"/>
      <c r="T33" s="14"/>
      <c r="U33" s="14"/>
      <c r="V33" s="7"/>
    </row>
    <row r="34" spans="1:22" s="35" customFormat="1" ht="18.75">
      <c r="A34" s="8"/>
      <c r="B34" s="10"/>
      <c r="C34" s="10"/>
      <c r="D34" s="10"/>
      <c r="E34" s="11"/>
      <c r="F34" s="11"/>
      <c r="G34" s="11"/>
      <c r="H34" s="11"/>
      <c r="I34" s="39"/>
      <c r="J34" s="39"/>
      <c r="K34" s="10"/>
      <c r="L34" s="10"/>
      <c r="M34" s="19"/>
      <c r="N34" s="7"/>
      <c r="O34" s="26"/>
      <c r="P34" s="10"/>
      <c r="Q34" s="29"/>
      <c r="R34" s="7"/>
      <c r="S34" s="14"/>
      <c r="T34" s="14"/>
      <c r="U34" s="14"/>
      <c r="V34" s="7"/>
    </row>
    <row r="35" spans="1:22" s="35" customFormat="1" ht="18.75">
      <c r="A35" s="8"/>
      <c r="B35" s="10"/>
      <c r="C35" s="10"/>
      <c r="D35" s="10"/>
      <c r="E35" s="11"/>
      <c r="F35" s="11"/>
      <c r="G35" s="11"/>
      <c r="H35" s="11"/>
      <c r="I35" s="39"/>
      <c r="J35" s="39"/>
      <c r="K35" s="10"/>
      <c r="L35" s="10"/>
      <c r="M35" s="19"/>
      <c r="N35" s="7"/>
      <c r="O35" s="26"/>
      <c r="P35" s="10"/>
      <c r="Q35" s="29"/>
      <c r="R35" s="7"/>
      <c r="S35" s="14"/>
      <c r="T35" s="14"/>
      <c r="U35" s="14"/>
      <c r="V35" s="7"/>
    </row>
    <row r="36" spans="1:22" s="35" customFormat="1" ht="18.75">
      <c r="A36" s="8"/>
      <c r="B36" s="10"/>
      <c r="C36" s="10"/>
      <c r="D36" s="10"/>
      <c r="E36" s="11"/>
      <c r="F36" s="11"/>
      <c r="G36" s="11"/>
      <c r="H36" s="11"/>
      <c r="I36" s="39"/>
      <c r="J36" s="39"/>
      <c r="K36" s="10"/>
      <c r="L36" s="10"/>
      <c r="M36" s="19"/>
      <c r="N36" s="7"/>
      <c r="O36" s="26"/>
      <c r="P36" s="10"/>
      <c r="Q36" s="29"/>
      <c r="R36" s="7"/>
      <c r="S36" s="14"/>
      <c r="T36" s="14"/>
      <c r="U36" s="14"/>
      <c r="V36" s="7"/>
    </row>
    <row r="37" spans="1:22" s="35" customFormat="1" ht="18.75">
      <c r="A37" s="8"/>
      <c r="B37" s="10"/>
      <c r="C37" s="10"/>
      <c r="D37" s="10"/>
      <c r="E37" s="11"/>
      <c r="F37" s="11"/>
      <c r="G37" s="11"/>
      <c r="H37" s="11"/>
      <c r="I37" s="39"/>
      <c r="J37" s="39"/>
      <c r="K37" s="10"/>
      <c r="L37" s="10"/>
      <c r="M37" s="19"/>
      <c r="N37" s="7"/>
      <c r="O37" s="26"/>
      <c r="P37" s="10"/>
      <c r="Q37" s="29"/>
      <c r="R37" s="7"/>
      <c r="S37" s="14"/>
      <c r="T37" s="14"/>
      <c r="U37" s="14"/>
      <c r="V37" s="7"/>
    </row>
    <row r="38" spans="1:22" s="35" customFormat="1" ht="18.75">
      <c r="A38" s="8"/>
      <c r="B38" s="10"/>
      <c r="C38" s="10"/>
      <c r="D38" s="10"/>
      <c r="E38" s="11"/>
      <c r="F38" s="11"/>
      <c r="G38" s="11"/>
      <c r="H38" s="11"/>
      <c r="I38" s="39"/>
      <c r="J38" s="39"/>
      <c r="K38" s="10"/>
      <c r="L38" s="10"/>
      <c r="M38" s="19"/>
      <c r="N38" s="7"/>
      <c r="O38" s="26"/>
      <c r="P38" s="10"/>
      <c r="Q38" s="29"/>
      <c r="R38" s="7"/>
      <c r="S38" s="14"/>
      <c r="T38" s="14"/>
      <c r="U38" s="14"/>
      <c r="V38" s="7"/>
    </row>
    <row r="39" spans="1:22" s="35" customFormat="1" ht="18.75">
      <c r="A39" s="8"/>
      <c r="B39" s="10"/>
      <c r="C39" s="10"/>
      <c r="D39" s="10"/>
      <c r="E39" s="11"/>
      <c r="F39" s="11"/>
      <c r="G39" s="11"/>
      <c r="H39" s="11"/>
      <c r="I39" s="39"/>
      <c r="J39" s="39"/>
      <c r="K39" s="10"/>
      <c r="L39" s="10"/>
      <c r="M39" s="19"/>
      <c r="N39" s="7"/>
      <c r="O39" s="26"/>
      <c r="P39" s="10"/>
      <c r="Q39" s="29"/>
      <c r="R39" s="7"/>
      <c r="S39" s="14"/>
      <c r="T39" s="14"/>
      <c r="U39" s="14"/>
      <c r="V39" s="7"/>
    </row>
    <row r="40" spans="1:22" s="35" customFormat="1" ht="18.75">
      <c r="A40" s="8"/>
      <c r="B40" s="10"/>
      <c r="C40" s="10"/>
      <c r="D40" s="10"/>
      <c r="E40" s="11"/>
      <c r="F40" s="11"/>
      <c r="G40" s="11"/>
      <c r="H40" s="11"/>
      <c r="I40" s="39"/>
      <c r="J40" s="39"/>
      <c r="K40" s="10"/>
      <c r="L40" s="10"/>
      <c r="M40" s="19"/>
      <c r="N40" s="7"/>
      <c r="O40" s="26"/>
      <c r="P40" s="10"/>
      <c r="Q40" s="29"/>
      <c r="R40" s="7"/>
      <c r="S40" s="14"/>
      <c r="T40" s="14"/>
      <c r="U40" s="14"/>
      <c r="V40" s="7"/>
    </row>
    <row r="41" spans="1:22" s="35" customFormat="1" ht="18.75">
      <c r="A41" s="8"/>
      <c r="B41" s="10"/>
      <c r="C41" s="10"/>
      <c r="D41" s="10"/>
      <c r="E41" s="11"/>
      <c r="F41" s="11"/>
      <c r="G41" s="11"/>
      <c r="H41" s="11"/>
      <c r="I41" s="39"/>
      <c r="J41" s="39"/>
      <c r="K41" s="10"/>
      <c r="L41" s="10"/>
      <c r="M41" s="19"/>
      <c r="N41" s="7"/>
      <c r="O41" s="26"/>
      <c r="P41" s="10"/>
      <c r="Q41" s="29"/>
      <c r="R41" s="7"/>
      <c r="S41" s="14"/>
      <c r="T41" s="14"/>
      <c r="U41" s="14"/>
      <c r="V41" s="7"/>
    </row>
    <row r="42" spans="1:22" s="35" customFormat="1" ht="18.75">
      <c r="A42" s="8"/>
      <c r="B42" s="10"/>
      <c r="C42" s="10"/>
      <c r="D42" s="10"/>
      <c r="E42" s="11"/>
      <c r="F42" s="11"/>
      <c r="G42" s="11"/>
      <c r="H42" s="11"/>
      <c r="I42" s="39"/>
      <c r="J42" s="39"/>
      <c r="K42" s="10"/>
      <c r="L42" s="10"/>
      <c r="M42" s="19"/>
      <c r="N42" s="7"/>
      <c r="O42" s="26"/>
      <c r="P42" s="10"/>
      <c r="Q42" s="29"/>
      <c r="R42" s="7"/>
      <c r="S42" s="14"/>
      <c r="T42" s="14"/>
      <c r="U42" s="14"/>
      <c r="V42" s="7"/>
    </row>
    <row r="43" spans="1:22" s="35" customFormat="1" ht="18.75">
      <c r="A43" s="8"/>
      <c r="B43" s="10"/>
      <c r="C43" s="10"/>
      <c r="D43" s="10"/>
      <c r="E43" s="11"/>
      <c r="F43" s="11"/>
      <c r="G43" s="11"/>
      <c r="H43" s="11"/>
      <c r="I43" s="39"/>
      <c r="J43" s="39"/>
      <c r="K43" s="10"/>
      <c r="L43" s="10"/>
      <c r="M43" s="19"/>
      <c r="N43" s="7"/>
      <c r="O43" s="26"/>
      <c r="P43" s="10"/>
      <c r="Q43" s="29"/>
      <c r="R43" s="7"/>
      <c r="S43" s="14"/>
      <c r="T43" s="14"/>
      <c r="U43" s="14"/>
      <c r="V43" s="7"/>
    </row>
    <row r="44" spans="1:22" s="35" customFormat="1" ht="18.75">
      <c r="A44" s="8"/>
      <c r="B44" s="10"/>
      <c r="C44" s="10"/>
      <c r="D44" s="10"/>
      <c r="E44" s="11"/>
      <c r="F44" s="11"/>
      <c r="G44" s="11"/>
      <c r="H44" s="11"/>
      <c r="I44" s="39"/>
      <c r="J44" s="39"/>
      <c r="K44" s="10"/>
      <c r="L44" s="10"/>
      <c r="M44" s="19"/>
      <c r="N44" s="7"/>
      <c r="O44" s="26"/>
      <c r="P44" s="10"/>
      <c r="Q44" s="29"/>
      <c r="R44" s="7"/>
      <c r="S44" s="14"/>
      <c r="T44" s="14"/>
      <c r="U44" s="14"/>
      <c r="V44" s="7"/>
    </row>
    <row r="45" spans="1:22" s="35" customFormat="1" ht="18.75">
      <c r="A45" s="8"/>
      <c r="B45" s="10"/>
      <c r="C45" s="10"/>
      <c r="D45" s="10"/>
      <c r="E45" s="11"/>
      <c r="F45" s="11"/>
      <c r="G45" s="11"/>
      <c r="H45" s="11"/>
      <c r="I45" s="39"/>
      <c r="J45" s="39"/>
      <c r="K45" s="10"/>
      <c r="L45" s="10"/>
      <c r="M45" s="19"/>
      <c r="N45" s="7"/>
      <c r="O45" s="26"/>
      <c r="P45" s="10"/>
      <c r="Q45" s="29"/>
      <c r="R45" s="7"/>
      <c r="S45" s="14"/>
      <c r="T45" s="14"/>
      <c r="U45" s="14"/>
      <c r="V45" s="7"/>
    </row>
    <row r="46" spans="1:22" s="35" customFormat="1" ht="18.75">
      <c r="A46" s="8"/>
      <c r="B46" s="10"/>
      <c r="C46" s="10"/>
      <c r="D46" s="10"/>
      <c r="E46" s="11"/>
      <c r="F46" s="11"/>
      <c r="G46" s="11"/>
      <c r="H46" s="11"/>
      <c r="I46" s="39"/>
      <c r="J46" s="39"/>
      <c r="K46" s="10"/>
      <c r="L46" s="10"/>
      <c r="M46" s="19"/>
      <c r="N46" s="7"/>
      <c r="O46" s="26"/>
      <c r="P46" s="10"/>
      <c r="Q46" s="29"/>
      <c r="R46" s="7"/>
      <c r="S46" s="14"/>
      <c r="T46" s="14"/>
      <c r="U46" s="14"/>
      <c r="V46" s="7"/>
    </row>
    <row r="47" spans="1:22" s="35" customFormat="1" ht="18.75">
      <c r="A47" s="8"/>
      <c r="B47" s="10"/>
      <c r="C47" s="10"/>
      <c r="D47" s="10"/>
      <c r="E47" s="11"/>
      <c r="F47" s="11"/>
      <c r="G47" s="11"/>
      <c r="H47" s="11"/>
      <c r="I47" s="39"/>
      <c r="J47" s="39"/>
      <c r="K47" s="10"/>
      <c r="L47" s="10"/>
      <c r="M47" s="19"/>
      <c r="N47" s="7"/>
      <c r="O47" s="26"/>
      <c r="P47" s="10"/>
      <c r="Q47" s="29"/>
      <c r="R47" s="7"/>
      <c r="S47" s="14"/>
      <c r="T47" s="14"/>
      <c r="U47" s="14"/>
      <c r="V47" s="7"/>
    </row>
    <row r="48" spans="1:22" s="35" customFormat="1" ht="18.75">
      <c r="A48" s="8"/>
      <c r="B48" s="10"/>
      <c r="C48" s="10"/>
      <c r="D48" s="10"/>
      <c r="E48" s="11"/>
      <c r="F48" s="11"/>
      <c r="G48" s="11"/>
      <c r="H48" s="11"/>
      <c r="I48" s="39"/>
      <c r="J48" s="39"/>
      <c r="K48" s="10"/>
      <c r="L48" s="10"/>
      <c r="M48" s="19"/>
      <c r="N48" s="7"/>
      <c r="O48" s="26"/>
      <c r="P48" s="10"/>
      <c r="Q48" s="29"/>
      <c r="R48" s="7"/>
      <c r="S48" s="14"/>
      <c r="T48" s="14"/>
      <c r="U48" s="14"/>
      <c r="V48" s="7"/>
    </row>
    <row r="49" spans="1:22" s="35" customFormat="1" ht="18.75">
      <c r="A49" s="8"/>
      <c r="B49" s="10"/>
      <c r="C49" s="10"/>
      <c r="D49" s="10"/>
      <c r="E49" s="11"/>
      <c r="F49" s="11"/>
      <c r="G49" s="11"/>
      <c r="H49" s="11"/>
      <c r="I49" s="39"/>
      <c r="J49" s="39"/>
      <c r="K49" s="10"/>
      <c r="L49" s="10"/>
      <c r="M49" s="19"/>
      <c r="N49" s="7"/>
      <c r="O49" s="26"/>
      <c r="P49" s="10"/>
      <c r="Q49" s="29"/>
      <c r="R49" s="7"/>
      <c r="S49" s="14"/>
      <c r="T49" s="14"/>
      <c r="U49" s="14"/>
      <c r="V49" s="7"/>
    </row>
    <row r="50" spans="1:22" s="35" customFormat="1" ht="18.75">
      <c r="A50" s="8"/>
      <c r="B50" s="10"/>
      <c r="C50" s="10"/>
      <c r="D50" s="10"/>
      <c r="E50" s="11"/>
      <c r="F50" s="11"/>
      <c r="G50" s="11"/>
      <c r="H50" s="11"/>
      <c r="I50" s="39"/>
      <c r="J50" s="39"/>
      <c r="K50" s="10"/>
      <c r="L50" s="10"/>
      <c r="M50" s="19"/>
      <c r="N50" s="7"/>
      <c r="O50" s="26"/>
      <c r="P50" s="10"/>
      <c r="Q50" s="29"/>
      <c r="R50" s="7"/>
      <c r="S50" s="14"/>
      <c r="T50" s="14"/>
      <c r="U50" s="14"/>
      <c r="V50" s="7"/>
    </row>
    <row r="51" spans="1:22" s="35" customFormat="1" ht="18.75">
      <c r="A51" s="8"/>
      <c r="B51" s="10"/>
      <c r="C51" s="10"/>
      <c r="D51" s="10"/>
      <c r="E51" s="11"/>
      <c r="F51" s="11"/>
      <c r="G51" s="11"/>
      <c r="H51" s="11"/>
      <c r="I51" s="39"/>
      <c r="J51" s="39"/>
      <c r="K51" s="10"/>
      <c r="L51" s="10"/>
      <c r="M51" s="19"/>
      <c r="N51" s="7"/>
      <c r="O51" s="26"/>
      <c r="P51" s="10"/>
      <c r="Q51" s="29"/>
      <c r="R51" s="7"/>
      <c r="S51" s="14"/>
      <c r="T51" s="14"/>
      <c r="U51" s="14"/>
      <c r="V51" s="7"/>
    </row>
    <row r="52" spans="1:22" s="35" customFormat="1" ht="18.75">
      <c r="A52" s="8"/>
      <c r="B52" s="10"/>
      <c r="C52" s="10"/>
      <c r="D52" s="10"/>
      <c r="E52" s="11"/>
      <c r="F52" s="11"/>
      <c r="G52" s="11"/>
      <c r="H52" s="11"/>
      <c r="I52" s="39"/>
      <c r="J52" s="39"/>
      <c r="K52" s="10"/>
      <c r="L52" s="10"/>
      <c r="M52" s="19"/>
      <c r="N52" s="7"/>
      <c r="O52" s="26"/>
      <c r="P52" s="10"/>
      <c r="Q52" s="29"/>
      <c r="R52" s="7"/>
      <c r="S52" s="14"/>
      <c r="T52" s="14"/>
      <c r="U52" s="14"/>
      <c r="V52" s="7"/>
    </row>
    <row r="53" spans="1:22" s="35" customFormat="1" ht="18.75">
      <c r="A53" s="8"/>
      <c r="B53" s="10"/>
      <c r="C53" s="10"/>
      <c r="D53" s="10"/>
      <c r="E53" s="11"/>
      <c r="F53" s="11"/>
      <c r="G53" s="11"/>
      <c r="H53" s="11"/>
      <c r="I53" s="39"/>
      <c r="J53" s="39"/>
      <c r="K53" s="10"/>
      <c r="L53" s="10"/>
      <c r="M53" s="19"/>
      <c r="N53" s="7"/>
      <c r="O53" s="26"/>
      <c r="P53" s="10"/>
      <c r="Q53" s="29"/>
      <c r="R53" s="7"/>
      <c r="S53" s="14"/>
      <c r="T53" s="14"/>
      <c r="U53" s="14"/>
      <c r="V53" s="7"/>
    </row>
    <row r="54" spans="1:22" s="35" customFormat="1" ht="18.75">
      <c r="A54" s="8"/>
      <c r="B54" s="10"/>
      <c r="C54" s="10"/>
      <c r="D54" s="10"/>
      <c r="E54" s="11"/>
      <c r="F54" s="11"/>
      <c r="G54" s="11"/>
      <c r="H54" s="11"/>
      <c r="I54" s="39"/>
      <c r="J54" s="39"/>
      <c r="K54" s="10"/>
      <c r="L54" s="10"/>
      <c r="M54" s="19"/>
      <c r="N54" s="7"/>
      <c r="O54" s="26"/>
      <c r="P54" s="10"/>
      <c r="Q54" s="29"/>
      <c r="R54" s="7"/>
      <c r="S54" s="14"/>
      <c r="T54" s="14"/>
      <c r="U54" s="14"/>
      <c r="V54" s="7"/>
    </row>
    <row r="55" spans="1:22" s="35" customFormat="1" ht="18.75">
      <c r="A55" s="8"/>
      <c r="B55" s="10"/>
      <c r="C55" s="10"/>
      <c r="D55" s="10"/>
      <c r="E55" s="11"/>
      <c r="F55" s="11"/>
      <c r="G55" s="11"/>
      <c r="H55" s="11"/>
      <c r="I55" s="39"/>
      <c r="J55" s="39"/>
      <c r="K55" s="10"/>
      <c r="L55" s="10"/>
      <c r="M55" s="19"/>
      <c r="N55" s="7"/>
      <c r="O55" s="26"/>
      <c r="P55" s="10"/>
      <c r="Q55" s="29"/>
      <c r="R55" s="7"/>
      <c r="S55" s="14"/>
      <c r="T55" s="14"/>
      <c r="U55" s="14"/>
      <c r="V55" s="7"/>
    </row>
    <row r="56" spans="1:22" s="35" customFormat="1" ht="18.75">
      <c r="A56" s="8"/>
      <c r="B56" s="10"/>
      <c r="C56" s="10"/>
      <c r="D56" s="10"/>
      <c r="E56" s="11"/>
      <c r="F56" s="11"/>
      <c r="G56" s="11"/>
      <c r="H56" s="11"/>
      <c r="I56" s="39"/>
      <c r="J56" s="39"/>
      <c r="K56" s="10"/>
      <c r="L56" s="10"/>
      <c r="M56" s="19"/>
      <c r="N56" s="7"/>
      <c r="O56" s="26"/>
      <c r="P56" s="10"/>
      <c r="Q56" s="29"/>
      <c r="R56" s="7"/>
      <c r="S56" s="14"/>
      <c r="T56" s="14"/>
      <c r="U56" s="14"/>
      <c r="V56" s="7"/>
    </row>
    <row r="57" spans="1:22" s="35" customFormat="1" ht="18.75">
      <c r="A57" s="8"/>
      <c r="B57" s="10"/>
      <c r="C57" s="10"/>
      <c r="D57" s="10"/>
      <c r="E57" s="11"/>
      <c r="F57" s="11"/>
      <c r="G57" s="11"/>
      <c r="H57" s="11"/>
      <c r="I57" s="39"/>
      <c r="J57" s="39"/>
      <c r="K57" s="10"/>
      <c r="L57" s="10"/>
      <c r="M57" s="19"/>
      <c r="N57" s="7"/>
      <c r="O57" s="26"/>
      <c r="P57" s="10"/>
      <c r="Q57" s="29"/>
      <c r="R57" s="7"/>
      <c r="S57" s="14"/>
      <c r="T57" s="14"/>
      <c r="U57" s="14"/>
      <c r="V57" s="7"/>
    </row>
    <row r="58" spans="1:22" s="35" customFormat="1" ht="18.75">
      <c r="A58" s="8"/>
      <c r="B58" s="10"/>
      <c r="C58" s="10"/>
      <c r="D58" s="10"/>
      <c r="E58" s="11"/>
      <c r="F58" s="11"/>
      <c r="G58" s="11"/>
      <c r="H58" s="11"/>
      <c r="I58" s="39"/>
      <c r="J58" s="39"/>
      <c r="K58" s="10"/>
      <c r="L58" s="10"/>
      <c r="M58" s="19"/>
      <c r="N58" s="7"/>
      <c r="O58" s="26"/>
      <c r="P58" s="10"/>
      <c r="Q58" s="29"/>
      <c r="R58" s="7"/>
      <c r="S58" s="14"/>
      <c r="T58" s="14"/>
      <c r="U58" s="14"/>
      <c r="V58" s="7"/>
    </row>
    <row r="59" spans="1:22" s="35" customFormat="1" ht="18.75">
      <c r="A59" s="8"/>
      <c r="B59" s="10"/>
      <c r="C59" s="10"/>
      <c r="D59" s="10"/>
      <c r="E59" s="11"/>
      <c r="F59" s="11"/>
      <c r="G59" s="11"/>
      <c r="H59" s="11"/>
      <c r="I59" s="39"/>
      <c r="J59" s="39"/>
      <c r="K59" s="10"/>
      <c r="L59" s="10"/>
      <c r="M59" s="19"/>
      <c r="N59" s="7"/>
      <c r="O59" s="26"/>
      <c r="P59" s="10"/>
      <c r="Q59" s="29"/>
      <c r="R59" s="7"/>
      <c r="S59" s="14"/>
      <c r="T59" s="14"/>
      <c r="U59" s="14"/>
      <c r="V59" s="7"/>
    </row>
    <row r="60" spans="1:22" s="35" customFormat="1" ht="18.75">
      <c r="A60" s="8"/>
      <c r="B60" s="10"/>
      <c r="C60" s="10"/>
      <c r="D60" s="10"/>
      <c r="E60" s="11"/>
      <c r="F60" s="11"/>
      <c r="G60" s="11"/>
      <c r="H60" s="11"/>
      <c r="I60" s="39"/>
      <c r="J60" s="39"/>
      <c r="K60" s="10"/>
      <c r="L60" s="10"/>
      <c r="M60" s="19"/>
      <c r="N60" s="7"/>
      <c r="O60" s="26"/>
      <c r="P60" s="10"/>
      <c r="Q60" s="29"/>
      <c r="R60" s="7"/>
      <c r="S60" s="14"/>
      <c r="T60" s="14"/>
      <c r="U60" s="14"/>
      <c r="V60" s="7"/>
    </row>
    <row r="61" spans="1:22" s="35" customFormat="1" ht="18.75">
      <c r="A61" s="8"/>
      <c r="B61" s="10"/>
      <c r="C61" s="10"/>
      <c r="D61" s="10"/>
      <c r="E61" s="11"/>
      <c r="F61" s="11"/>
      <c r="G61" s="11"/>
      <c r="H61" s="11"/>
      <c r="I61" s="39"/>
      <c r="J61" s="39"/>
      <c r="K61" s="10"/>
      <c r="L61" s="10"/>
      <c r="M61" s="19"/>
      <c r="N61" s="7"/>
      <c r="O61" s="26"/>
      <c r="P61" s="10"/>
      <c r="Q61" s="29"/>
      <c r="R61" s="7"/>
      <c r="S61" s="14"/>
      <c r="T61" s="14"/>
      <c r="U61" s="14"/>
      <c r="V61" s="7"/>
    </row>
    <row r="62" spans="1:22" s="35" customFormat="1" ht="18.75">
      <c r="A62" s="8"/>
      <c r="B62" s="10"/>
      <c r="C62" s="10"/>
      <c r="D62" s="10"/>
      <c r="E62" s="11"/>
      <c r="F62" s="11"/>
      <c r="G62" s="11"/>
      <c r="H62" s="11"/>
      <c r="I62" s="39"/>
      <c r="J62" s="39"/>
      <c r="K62" s="10"/>
      <c r="L62" s="10"/>
      <c r="M62" s="19"/>
      <c r="N62" s="7"/>
      <c r="O62" s="26"/>
      <c r="P62" s="10"/>
      <c r="Q62" s="29"/>
      <c r="R62" s="7"/>
      <c r="S62" s="14"/>
      <c r="T62" s="14"/>
      <c r="U62" s="14"/>
      <c r="V62" s="7"/>
    </row>
    <row r="63" spans="1:22" s="35" customFormat="1" ht="18.75">
      <c r="A63" s="8"/>
      <c r="B63" s="10"/>
      <c r="C63" s="10"/>
      <c r="D63" s="10"/>
      <c r="E63" s="11"/>
      <c r="F63" s="11"/>
      <c r="G63" s="11"/>
      <c r="H63" s="11"/>
      <c r="I63" s="39"/>
      <c r="J63" s="39"/>
      <c r="K63" s="10"/>
      <c r="L63" s="10"/>
      <c r="M63" s="19"/>
      <c r="N63" s="7"/>
      <c r="O63" s="26"/>
      <c r="P63" s="10"/>
      <c r="Q63" s="29"/>
      <c r="R63" s="7"/>
      <c r="S63" s="14"/>
      <c r="T63" s="14"/>
      <c r="U63" s="14"/>
      <c r="V63" s="7"/>
    </row>
  </sheetData>
  <phoneticPr fontId="3" type="noConversion"/>
  <conditionalFormatting sqref="L6:L63">
    <cfRule type="duplicateValues" dxfId="8" priority="1"/>
  </conditionalFormatting>
  <conditionalFormatting sqref="I1:M1048576">
    <cfRule type="duplicateValues" dxfId="7" priority="13"/>
  </conditionalFormatting>
  <conditionalFormatting sqref="M2:M63">
    <cfRule type="duplicateValues" dxfId="6" priority="16"/>
  </conditionalFormatting>
  <conditionalFormatting sqref="I2:M63">
    <cfRule type="duplicateValues" dxfId="5" priority="17"/>
  </conditionalFormatting>
  <conditionalFormatting sqref="I2:J63">
    <cfRule type="duplicateValues" dxfId="4" priority="18"/>
  </conditionalFormatting>
  <conditionalFormatting sqref="M2:M63">
    <cfRule type="duplicateValues" dxfId="3" priority="19"/>
  </conditionalFormatting>
  <conditionalFormatting sqref="I2:M63">
    <cfRule type="duplicateValues" dxfId="2" priority="20"/>
  </conditionalFormatting>
  <conditionalFormatting sqref="I2:J63">
    <cfRule type="duplicateValues" dxfId="1" priority="21"/>
  </conditionalFormatting>
  <conditionalFormatting sqref="L2:L5">
    <cfRule type="duplicateValues" dxfId="0" priority="22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B34"/>
  <sheetViews>
    <sheetView topLeftCell="A19" workbookViewId="0">
      <selection activeCell="C34" sqref="C34"/>
    </sheetView>
  </sheetViews>
  <sheetFormatPr defaultRowHeight="13.5"/>
  <cols>
    <col min="2" max="2" width="14" bestFit="1" customWidth="1"/>
  </cols>
  <sheetData>
    <row r="1" spans="1:2" ht="20.25">
      <c r="A1" s="27" t="s">
        <v>22</v>
      </c>
      <c r="B1" s="28" t="s">
        <v>163</v>
      </c>
    </row>
    <row r="2" spans="1:2" ht="20.25">
      <c r="A2" s="28" t="s">
        <v>373</v>
      </c>
      <c r="B2" s="28" t="s">
        <v>164</v>
      </c>
    </row>
    <row r="3" spans="1:2" ht="20.25">
      <c r="A3" s="28" t="s">
        <v>1080</v>
      </c>
      <c r="B3" s="28" t="s">
        <v>165</v>
      </c>
    </row>
    <row r="4" spans="1:2" ht="20.25">
      <c r="A4" s="27" t="s">
        <v>20</v>
      </c>
      <c r="B4" s="28" t="s">
        <v>166</v>
      </c>
    </row>
    <row r="5" spans="1:2" ht="20.25">
      <c r="A5" s="27" t="s">
        <v>21</v>
      </c>
      <c r="B5" s="28" t="s">
        <v>167</v>
      </c>
    </row>
    <row r="6" spans="1:2" ht="20.25">
      <c r="A6" s="28" t="s">
        <v>192</v>
      </c>
      <c r="B6" s="28" t="s">
        <v>168</v>
      </c>
    </row>
    <row r="7" spans="1:2" ht="20.25">
      <c r="A7" s="27" t="s">
        <v>148</v>
      </c>
      <c r="B7" s="28" t="s">
        <v>169</v>
      </c>
    </row>
    <row r="8" spans="1:2" ht="20.25">
      <c r="A8" s="28" t="s">
        <v>193</v>
      </c>
      <c r="B8" s="28" t="s">
        <v>170</v>
      </c>
    </row>
    <row r="9" spans="1:2" ht="20.25">
      <c r="A9" s="27" t="s">
        <v>149</v>
      </c>
      <c r="B9" s="28" t="s">
        <v>171</v>
      </c>
    </row>
    <row r="10" spans="1:2" ht="20.25">
      <c r="A10" s="28" t="s">
        <v>194</v>
      </c>
      <c r="B10" s="28" t="s">
        <v>172</v>
      </c>
    </row>
    <row r="11" spans="1:2" ht="20.25">
      <c r="A11" s="28" t="s">
        <v>195</v>
      </c>
      <c r="B11" s="28" t="s">
        <v>173</v>
      </c>
    </row>
    <row r="12" spans="1:2" ht="20.25">
      <c r="A12" s="27" t="s">
        <v>150</v>
      </c>
      <c r="B12" s="28" t="s">
        <v>174</v>
      </c>
    </row>
    <row r="13" spans="1:2" ht="20.25">
      <c r="A13" s="28" t="s">
        <v>196</v>
      </c>
      <c r="B13" s="28" t="s">
        <v>175</v>
      </c>
    </row>
    <row r="14" spans="1:2" ht="20.25">
      <c r="A14" s="27" t="s">
        <v>23</v>
      </c>
      <c r="B14" s="28" t="s">
        <v>176</v>
      </c>
    </row>
    <row r="15" spans="1:2" ht="20.25">
      <c r="A15" s="27" t="s">
        <v>151</v>
      </c>
      <c r="B15" s="28" t="s">
        <v>177</v>
      </c>
    </row>
    <row r="16" spans="1:2" ht="20.25">
      <c r="A16" s="27" t="s">
        <v>152</v>
      </c>
      <c r="B16" s="28" t="s">
        <v>178</v>
      </c>
    </row>
    <row r="17" spans="1:2" ht="20.25">
      <c r="A17" s="27" t="s">
        <v>153</v>
      </c>
      <c r="B17" s="28" t="s">
        <v>179</v>
      </c>
    </row>
    <row r="18" spans="1:2" ht="20.25">
      <c r="A18" s="27" t="s">
        <v>154</v>
      </c>
      <c r="B18" s="28" t="s">
        <v>180</v>
      </c>
    </row>
    <row r="19" spans="1:2" ht="20.25">
      <c r="A19" s="28" t="s">
        <v>197</v>
      </c>
      <c r="B19" s="28" t="s">
        <v>181</v>
      </c>
    </row>
    <row r="20" spans="1:2" ht="20.25">
      <c r="A20" s="28" t="s">
        <v>198</v>
      </c>
      <c r="B20" s="28" t="s">
        <v>182</v>
      </c>
    </row>
    <row r="21" spans="1:2" ht="20.25">
      <c r="A21" s="27" t="s">
        <v>155</v>
      </c>
      <c r="B21" s="28" t="s">
        <v>183</v>
      </c>
    </row>
    <row r="22" spans="1:2" ht="20.25">
      <c r="A22" s="28" t="s">
        <v>199</v>
      </c>
      <c r="B22" s="28" t="s">
        <v>184</v>
      </c>
    </row>
    <row r="23" spans="1:2" ht="20.25">
      <c r="A23" s="28" t="s">
        <v>48</v>
      </c>
      <c r="B23" s="28" t="s">
        <v>24</v>
      </c>
    </row>
    <row r="24" spans="1:2" ht="20.25">
      <c r="A24" s="27" t="s">
        <v>156</v>
      </c>
      <c r="B24" s="28" t="s">
        <v>185</v>
      </c>
    </row>
    <row r="25" spans="1:2" ht="20.25">
      <c r="A25" s="27" t="s">
        <v>157</v>
      </c>
      <c r="B25" s="28" t="s">
        <v>186</v>
      </c>
    </row>
    <row r="26" spans="1:2" ht="20.25">
      <c r="A26" s="27" t="s">
        <v>158</v>
      </c>
      <c r="B26" s="28" t="s">
        <v>187</v>
      </c>
    </row>
    <row r="27" spans="1:2" ht="20.25">
      <c r="A27" s="27" t="s">
        <v>159</v>
      </c>
      <c r="B27" s="28" t="s">
        <v>188</v>
      </c>
    </row>
    <row r="28" spans="1:2" ht="20.25">
      <c r="A28" s="27" t="s">
        <v>160</v>
      </c>
      <c r="B28" s="28" t="s">
        <v>189</v>
      </c>
    </row>
    <row r="29" spans="1:2" ht="20.25">
      <c r="A29" s="27" t="s">
        <v>161</v>
      </c>
      <c r="B29" s="28" t="s">
        <v>190</v>
      </c>
    </row>
    <row r="30" spans="1:2" ht="20.25">
      <c r="A30" s="27" t="s">
        <v>162</v>
      </c>
      <c r="B30" s="28" t="s">
        <v>191</v>
      </c>
    </row>
    <row r="31" spans="1:2" ht="20.25">
      <c r="A31" s="28" t="s">
        <v>118</v>
      </c>
      <c r="B31" s="28" t="s">
        <v>200</v>
      </c>
    </row>
    <row r="32" spans="1:2" ht="20.25">
      <c r="A32" s="38" t="s">
        <v>510</v>
      </c>
      <c r="B32" s="38" t="s">
        <v>512</v>
      </c>
    </row>
    <row r="33" spans="1:2" ht="20.25">
      <c r="A33" s="38" t="s">
        <v>1109</v>
      </c>
      <c r="B33" s="38" t="s">
        <v>1110</v>
      </c>
    </row>
    <row r="34" spans="1:2" ht="20.25">
      <c r="A34" s="38" t="s">
        <v>1116</v>
      </c>
      <c r="B34" s="38" t="s">
        <v>1117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I8"/>
  <sheetViews>
    <sheetView workbookViewId="0">
      <selection activeCell="J13" sqref="J13"/>
    </sheetView>
  </sheetViews>
  <sheetFormatPr defaultRowHeight="13.5"/>
  <cols>
    <col min="1" max="1" width="19.75" bestFit="1" customWidth="1"/>
    <col min="2" max="4" width="9.75" bestFit="1" customWidth="1"/>
    <col min="5" max="6" width="14.125" bestFit="1" customWidth="1"/>
    <col min="7" max="7" width="11.875" bestFit="1" customWidth="1"/>
    <col min="8" max="8" width="9.75" bestFit="1" customWidth="1"/>
    <col min="9" max="9" width="5.75" bestFit="1" customWidth="1"/>
    <col min="10" max="10" width="18.625" bestFit="1" customWidth="1"/>
    <col min="11" max="11" width="19.75" bestFit="1" customWidth="1"/>
    <col min="12" max="12" width="22" bestFit="1" customWidth="1"/>
    <col min="13" max="13" width="27.75" bestFit="1" customWidth="1"/>
    <col min="14" max="14" width="19.125" bestFit="1" customWidth="1"/>
    <col min="15" max="15" width="18.625" bestFit="1" customWidth="1"/>
    <col min="16" max="16" width="16.375" bestFit="1" customWidth="1"/>
    <col min="17" max="17" width="5.75" bestFit="1" customWidth="1"/>
  </cols>
  <sheetData>
    <row r="1" spans="1:9">
      <c r="A1" s="47" t="s">
        <v>970</v>
      </c>
      <c r="B1" s="47" t="s">
        <v>959</v>
      </c>
    </row>
    <row r="2" spans="1:9">
      <c r="A2" s="47" t="s">
        <v>966</v>
      </c>
      <c r="B2" t="s">
        <v>960</v>
      </c>
      <c r="C2" t="s">
        <v>947</v>
      </c>
      <c r="D2" t="s">
        <v>961</v>
      </c>
      <c r="E2" t="s">
        <v>962</v>
      </c>
      <c r="F2" t="s">
        <v>949</v>
      </c>
      <c r="G2" t="s">
        <v>963</v>
      </c>
      <c r="H2" t="s">
        <v>964</v>
      </c>
      <c r="I2" t="s">
        <v>965</v>
      </c>
    </row>
    <row r="3" spans="1:9">
      <c r="A3" s="48" t="s">
        <v>967</v>
      </c>
      <c r="B3" s="49"/>
      <c r="C3" s="49"/>
      <c r="D3" s="49"/>
      <c r="E3" s="49">
        <v>13</v>
      </c>
      <c r="F3" s="49">
        <v>11</v>
      </c>
      <c r="G3" s="49"/>
      <c r="H3" s="49"/>
      <c r="I3" s="49">
        <v>24</v>
      </c>
    </row>
    <row r="4" spans="1:9">
      <c r="A4" s="48" t="s">
        <v>968</v>
      </c>
      <c r="B4" s="49">
        <v>8</v>
      </c>
      <c r="C4" s="49"/>
      <c r="D4" s="49">
        <v>9</v>
      </c>
      <c r="E4" s="49"/>
      <c r="F4" s="49">
        <v>21</v>
      </c>
      <c r="G4" s="49"/>
      <c r="H4" s="49"/>
      <c r="I4" s="49">
        <v>38</v>
      </c>
    </row>
    <row r="5" spans="1:9">
      <c r="A5" s="48" t="s">
        <v>969</v>
      </c>
      <c r="B5" s="49"/>
      <c r="C5" s="49">
        <v>43</v>
      </c>
      <c r="D5" s="49"/>
      <c r="E5" s="49">
        <v>24</v>
      </c>
      <c r="F5" s="49"/>
      <c r="G5" s="49"/>
      <c r="H5" s="49"/>
      <c r="I5" s="49">
        <v>67</v>
      </c>
    </row>
    <row r="6" spans="1:9">
      <c r="A6" s="48" t="s">
        <v>948</v>
      </c>
      <c r="B6" s="49">
        <v>8</v>
      </c>
      <c r="C6" s="49"/>
      <c r="D6" s="49">
        <v>8</v>
      </c>
      <c r="E6" s="49"/>
      <c r="F6" s="49">
        <v>13</v>
      </c>
      <c r="G6" s="49">
        <v>4</v>
      </c>
      <c r="H6" s="49">
        <v>3</v>
      </c>
      <c r="I6" s="49">
        <v>36</v>
      </c>
    </row>
    <row r="7" spans="1:9">
      <c r="A7" s="48" t="s">
        <v>950</v>
      </c>
      <c r="B7" s="49"/>
      <c r="C7" s="49">
        <v>46</v>
      </c>
      <c r="D7" s="49">
        <v>2</v>
      </c>
      <c r="E7" s="49">
        <v>29</v>
      </c>
      <c r="F7" s="49"/>
      <c r="G7" s="49"/>
      <c r="H7" s="49"/>
      <c r="I7" s="49">
        <v>77</v>
      </c>
    </row>
    <row r="8" spans="1:9">
      <c r="A8" s="48" t="s">
        <v>965</v>
      </c>
      <c r="B8" s="49">
        <v>16</v>
      </c>
      <c r="C8" s="49">
        <v>89</v>
      </c>
      <c r="D8" s="49">
        <v>19</v>
      </c>
      <c r="E8" s="49">
        <v>66</v>
      </c>
      <c r="F8" s="49">
        <v>45</v>
      </c>
      <c r="G8" s="49">
        <v>4</v>
      </c>
      <c r="H8" s="49">
        <v>3</v>
      </c>
      <c r="I8" s="49">
        <v>242</v>
      </c>
    </row>
  </sheetData>
  <phoneticPr fontId="3" type="noConversion"/>
  <pageMargins left="0.7" right="0.7" top="0.75" bottom="0.75" header="0.3" footer="0.3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>
  <dimension ref="A1:BH243"/>
  <sheetViews>
    <sheetView topLeftCell="A172" workbookViewId="0">
      <selection activeCell="G179" sqref="G179"/>
    </sheetView>
  </sheetViews>
  <sheetFormatPr defaultRowHeight="13.5"/>
  <cols>
    <col min="1" max="1" width="11.125" bestFit="1" customWidth="1"/>
    <col min="2" max="2" width="8.5" bestFit="1" customWidth="1"/>
    <col min="3" max="4" width="10.75" bestFit="1" customWidth="1"/>
    <col min="5" max="5" width="15" bestFit="1" customWidth="1"/>
    <col min="6" max="6" width="16.375" bestFit="1" customWidth="1"/>
    <col min="7" max="7" width="15" bestFit="1" customWidth="1"/>
    <col min="8" max="8" width="23.25" bestFit="1" customWidth="1"/>
    <col min="9" max="9" width="15.25" bestFit="1" customWidth="1"/>
    <col min="10" max="10" width="13.25" bestFit="1" customWidth="1"/>
    <col min="11" max="11" width="15" bestFit="1" customWidth="1"/>
    <col min="12" max="13" width="13" bestFit="1" customWidth="1"/>
    <col min="14" max="14" width="7.25" bestFit="1" customWidth="1"/>
    <col min="15" max="16" width="18.25" bestFit="1" customWidth="1"/>
    <col min="17" max="17" width="6.25" bestFit="1" customWidth="1"/>
    <col min="18" max="18" width="10.25" bestFit="1" customWidth="1"/>
  </cols>
  <sheetData>
    <row r="1" spans="1:60" s="3" customFormat="1" ht="21.75" customHeight="1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8</v>
      </c>
      <c r="J1" s="22" t="s">
        <v>9</v>
      </c>
      <c r="K1" s="21" t="s">
        <v>10</v>
      </c>
      <c r="L1" s="23" t="s">
        <v>11</v>
      </c>
      <c r="M1" s="21" t="s">
        <v>12</v>
      </c>
      <c r="N1" s="21" t="s">
        <v>13</v>
      </c>
      <c r="O1" s="21" t="s">
        <v>14</v>
      </c>
      <c r="P1" s="21" t="s">
        <v>15</v>
      </c>
      <c r="Q1" s="21" t="s">
        <v>16</v>
      </c>
      <c r="R1" s="24" t="s">
        <v>17</v>
      </c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</row>
    <row r="2" spans="1:60" s="17" customFormat="1" ht="18.75">
      <c r="A2" s="8">
        <v>43191</v>
      </c>
      <c r="B2" s="9" t="s">
        <v>25</v>
      </c>
      <c r="C2" s="18">
        <v>0.75138888888888899</v>
      </c>
      <c r="D2" s="18">
        <v>0.82986111111111116</v>
      </c>
      <c r="E2" s="10" t="s">
        <v>26</v>
      </c>
      <c r="F2" s="10" t="s">
        <v>27</v>
      </c>
      <c r="G2" s="11" t="s">
        <v>31</v>
      </c>
      <c r="H2" s="11" t="s">
        <v>32</v>
      </c>
      <c r="I2" s="46" t="s">
        <v>805</v>
      </c>
      <c r="J2" s="19" t="s">
        <v>33</v>
      </c>
      <c r="K2" s="7" t="s">
        <v>18</v>
      </c>
      <c r="L2" s="15" t="s">
        <v>34</v>
      </c>
      <c r="M2" s="16" t="s">
        <v>35</v>
      </c>
      <c r="N2" s="6" t="s">
        <v>19</v>
      </c>
      <c r="O2" s="14">
        <v>14</v>
      </c>
      <c r="P2" s="14">
        <v>0</v>
      </c>
      <c r="Q2" s="14">
        <f>SUM(O2:P2)</f>
        <v>14</v>
      </c>
      <c r="R2" s="7" t="str">
        <f>IF(A2&lt;&gt;"","分拣摆渡","----")</f>
        <v>分拣摆渡</v>
      </c>
    </row>
    <row r="3" spans="1:60" s="17" customFormat="1" ht="18.75">
      <c r="A3" s="8">
        <v>43191</v>
      </c>
      <c r="B3" s="9" t="s">
        <v>36</v>
      </c>
      <c r="C3" s="18">
        <v>0.68055555555555547</v>
      </c>
      <c r="D3" s="18">
        <v>0.7583333333333333</v>
      </c>
      <c r="E3" s="11" t="s">
        <v>37</v>
      </c>
      <c r="F3" s="11" t="s">
        <v>38</v>
      </c>
      <c r="G3" s="11" t="s">
        <v>31</v>
      </c>
      <c r="H3" s="11" t="s">
        <v>32</v>
      </c>
      <c r="I3" s="46" t="s">
        <v>806</v>
      </c>
      <c r="J3" s="19" t="s">
        <v>39</v>
      </c>
      <c r="K3" s="7" t="s">
        <v>18</v>
      </c>
      <c r="L3" s="15" t="s">
        <v>40</v>
      </c>
      <c r="M3" s="16" t="s">
        <v>41</v>
      </c>
      <c r="N3" s="6" t="s">
        <v>19</v>
      </c>
      <c r="O3" s="14">
        <v>14</v>
      </c>
      <c r="P3" s="14">
        <v>0</v>
      </c>
      <c r="Q3" s="14">
        <f t="shared" ref="Q3:Q34" si="0">SUM(O3:P3)</f>
        <v>14</v>
      </c>
      <c r="R3" s="7" t="str">
        <f t="shared" ref="R3:R34" si="1">IF(A3&lt;&gt;"","分拣摆渡","----")</f>
        <v>分拣摆渡</v>
      </c>
    </row>
    <row r="4" spans="1:60" s="17" customFormat="1" ht="18.75">
      <c r="A4" s="8">
        <v>43191</v>
      </c>
      <c r="B4" s="9" t="s">
        <v>45</v>
      </c>
      <c r="C4" s="18">
        <v>0.49305555555555558</v>
      </c>
      <c r="D4" s="18">
        <v>0.57500000000000007</v>
      </c>
      <c r="E4" s="11" t="s">
        <v>37</v>
      </c>
      <c r="F4" s="11" t="s">
        <v>38</v>
      </c>
      <c r="G4" s="11" t="s">
        <v>31</v>
      </c>
      <c r="H4" s="11" t="s">
        <v>32</v>
      </c>
      <c r="I4" s="46" t="s">
        <v>807</v>
      </c>
      <c r="J4" s="19" t="s">
        <v>46</v>
      </c>
      <c r="K4" s="7" t="s">
        <v>18</v>
      </c>
      <c r="L4" s="20" t="s">
        <v>47</v>
      </c>
      <c r="M4" s="16" t="s">
        <v>48</v>
      </c>
      <c r="N4" s="6" t="s">
        <v>19</v>
      </c>
      <c r="O4" s="14">
        <v>14</v>
      </c>
      <c r="P4" s="14">
        <v>0</v>
      </c>
      <c r="Q4" s="14">
        <f t="shared" si="0"/>
        <v>14</v>
      </c>
      <c r="R4" s="7" t="str">
        <f t="shared" si="1"/>
        <v>分拣摆渡</v>
      </c>
    </row>
    <row r="5" spans="1:60" s="17" customFormat="1" ht="18.75">
      <c r="A5" s="8">
        <v>43191</v>
      </c>
      <c r="B5" s="9" t="s">
        <v>25</v>
      </c>
      <c r="C5" s="18">
        <v>0.62152777777777779</v>
      </c>
      <c r="D5" s="18">
        <v>0.70000000000000007</v>
      </c>
      <c r="E5" s="11" t="s">
        <v>26</v>
      </c>
      <c r="F5" s="11" t="s">
        <v>27</v>
      </c>
      <c r="G5" s="11" t="s">
        <v>31</v>
      </c>
      <c r="H5" s="11" t="s">
        <v>32</v>
      </c>
      <c r="I5" s="46" t="s">
        <v>808</v>
      </c>
      <c r="J5" s="19" t="s">
        <v>42</v>
      </c>
      <c r="K5" s="7" t="s">
        <v>18</v>
      </c>
      <c r="L5" s="15" t="s">
        <v>43</v>
      </c>
      <c r="M5" s="16" t="s">
        <v>44</v>
      </c>
      <c r="N5" s="6" t="s">
        <v>19</v>
      </c>
      <c r="O5" s="14">
        <v>14</v>
      </c>
      <c r="P5" s="14">
        <v>0</v>
      </c>
      <c r="Q5" s="14">
        <f t="shared" si="0"/>
        <v>14</v>
      </c>
      <c r="R5" s="7" t="str">
        <f t="shared" si="1"/>
        <v>分拣摆渡</v>
      </c>
    </row>
    <row r="6" spans="1:60" s="17" customFormat="1" ht="18.75">
      <c r="A6" s="8">
        <v>43191</v>
      </c>
      <c r="B6" s="9" t="s">
        <v>25</v>
      </c>
      <c r="C6" s="18">
        <v>0.62430555555555556</v>
      </c>
      <c r="D6" s="18">
        <v>0.69444444444444453</v>
      </c>
      <c r="E6" s="11" t="s">
        <v>26</v>
      </c>
      <c r="F6" s="11" t="s">
        <v>27</v>
      </c>
      <c r="G6" s="11" t="s">
        <v>31</v>
      </c>
      <c r="H6" s="11" t="s">
        <v>32</v>
      </c>
      <c r="I6" s="46" t="s">
        <v>809</v>
      </c>
      <c r="J6" s="19" t="s">
        <v>146</v>
      </c>
      <c r="K6" s="7" t="s">
        <v>18</v>
      </c>
      <c r="L6" s="15" t="s">
        <v>50</v>
      </c>
      <c r="M6" s="16" t="s">
        <v>51</v>
      </c>
      <c r="N6" s="6" t="s">
        <v>19</v>
      </c>
      <c r="O6" s="14">
        <v>14</v>
      </c>
      <c r="P6" s="14">
        <v>0</v>
      </c>
      <c r="Q6" s="14">
        <f t="shared" si="0"/>
        <v>14</v>
      </c>
      <c r="R6" s="7" t="str">
        <f t="shared" si="1"/>
        <v>分拣摆渡</v>
      </c>
    </row>
    <row r="7" spans="1:60" s="17" customFormat="1" ht="18.75">
      <c r="A7" s="8">
        <v>43191</v>
      </c>
      <c r="B7" s="9" t="s">
        <v>63</v>
      </c>
      <c r="C7" s="18">
        <v>0.81180555555555556</v>
      </c>
      <c r="D7" s="18">
        <v>0.88194444444444453</v>
      </c>
      <c r="E7" s="11" t="s">
        <v>37</v>
      </c>
      <c r="F7" s="11" t="s">
        <v>38</v>
      </c>
      <c r="G7" s="11" t="s">
        <v>31</v>
      </c>
      <c r="H7" s="11" t="s">
        <v>32</v>
      </c>
      <c r="I7" s="46" t="s">
        <v>810</v>
      </c>
      <c r="J7" s="19" t="s">
        <v>64</v>
      </c>
      <c r="K7" s="7" t="s">
        <v>18</v>
      </c>
      <c r="L7" s="20" t="s">
        <v>65</v>
      </c>
      <c r="M7" s="16" t="s">
        <v>66</v>
      </c>
      <c r="N7" s="6" t="s">
        <v>19</v>
      </c>
      <c r="O7" s="14">
        <v>14</v>
      </c>
      <c r="P7" s="14">
        <v>0</v>
      </c>
      <c r="Q7" s="14">
        <f>SUM(O7:P7)</f>
        <v>14</v>
      </c>
      <c r="R7" s="7" t="str">
        <f t="shared" si="1"/>
        <v>分拣摆渡</v>
      </c>
    </row>
    <row r="8" spans="1:60" s="17" customFormat="1" ht="18.75">
      <c r="A8" s="8">
        <v>43191</v>
      </c>
      <c r="B8" s="9" t="s">
        <v>71</v>
      </c>
      <c r="C8" s="25">
        <v>2112</v>
      </c>
      <c r="D8" s="25">
        <v>2122</v>
      </c>
      <c r="E8" s="11" t="s">
        <v>31</v>
      </c>
      <c r="F8" s="11" t="s">
        <v>32</v>
      </c>
      <c r="G8" s="11" t="s">
        <v>53</v>
      </c>
      <c r="H8" s="11" t="s">
        <v>54</v>
      </c>
      <c r="I8" s="46" t="s">
        <v>811</v>
      </c>
      <c r="J8" s="19" t="s">
        <v>77</v>
      </c>
      <c r="K8" s="7" t="str">
        <f t="shared" ref="K8:K34" si="2">IF(A8&lt;&gt;"","武汉威伟机械","------")</f>
        <v>武汉威伟机械</v>
      </c>
      <c r="L8" s="15" t="s">
        <v>78</v>
      </c>
      <c r="M8" s="16" t="s">
        <v>79</v>
      </c>
      <c r="N8" s="7" t="str">
        <f>IF(L8&lt;&gt;"","9.6米","--")</f>
        <v>9.6米</v>
      </c>
      <c r="O8" s="14">
        <v>13</v>
      </c>
      <c r="P8" s="14">
        <v>0</v>
      </c>
      <c r="Q8" s="14">
        <f t="shared" si="0"/>
        <v>13</v>
      </c>
      <c r="R8" s="7" t="str">
        <f t="shared" si="1"/>
        <v>分拣摆渡</v>
      </c>
    </row>
    <row r="9" spans="1:60" s="17" customFormat="1" ht="18.75">
      <c r="A9" s="8">
        <v>43191</v>
      </c>
      <c r="B9" s="9" t="s">
        <v>89</v>
      </c>
      <c r="C9" s="25">
        <v>2112</v>
      </c>
      <c r="D9" s="25">
        <v>2122</v>
      </c>
      <c r="E9" s="11" t="s">
        <v>31</v>
      </c>
      <c r="F9" s="11" t="s">
        <v>32</v>
      </c>
      <c r="G9" s="11" t="s">
        <v>53</v>
      </c>
      <c r="H9" s="11" t="s">
        <v>54</v>
      </c>
      <c r="I9" s="46" t="s">
        <v>812</v>
      </c>
      <c r="J9" s="19" t="s">
        <v>81</v>
      </c>
      <c r="K9" s="7" t="str">
        <f t="shared" si="2"/>
        <v>武汉威伟机械</v>
      </c>
      <c r="L9" s="15" t="s">
        <v>78</v>
      </c>
      <c r="M9" s="16" t="s">
        <v>79</v>
      </c>
      <c r="N9" s="7" t="str">
        <f t="shared" ref="N9:N34" si="3">IF(L9&lt;&gt;"","9.6米","--")</f>
        <v>9.6米</v>
      </c>
      <c r="O9" s="14">
        <v>14</v>
      </c>
      <c r="P9" s="14">
        <v>0</v>
      </c>
      <c r="Q9" s="14">
        <f t="shared" si="0"/>
        <v>14</v>
      </c>
      <c r="R9" s="7" t="str">
        <f t="shared" si="1"/>
        <v>分拣摆渡</v>
      </c>
    </row>
    <row r="10" spans="1:60" s="17" customFormat="1" ht="18.75">
      <c r="A10" s="8">
        <v>43191</v>
      </c>
      <c r="B10" s="9" t="s">
        <v>89</v>
      </c>
      <c r="C10" s="25">
        <v>2112</v>
      </c>
      <c r="D10" s="25">
        <v>2122</v>
      </c>
      <c r="E10" s="11" t="s">
        <v>31</v>
      </c>
      <c r="F10" s="11" t="s">
        <v>32</v>
      </c>
      <c r="G10" s="11" t="s">
        <v>53</v>
      </c>
      <c r="H10" s="11" t="s">
        <v>54</v>
      </c>
      <c r="I10" s="46" t="s">
        <v>813</v>
      </c>
      <c r="J10" s="19" t="s">
        <v>84</v>
      </c>
      <c r="K10" s="7" t="str">
        <f t="shared" si="2"/>
        <v>武汉威伟机械</v>
      </c>
      <c r="L10" s="15" t="s">
        <v>78</v>
      </c>
      <c r="M10" s="16" t="s">
        <v>79</v>
      </c>
      <c r="N10" s="7" t="str">
        <f t="shared" si="3"/>
        <v>9.6米</v>
      </c>
      <c r="O10" s="14">
        <v>6</v>
      </c>
      <c r="P10" s="14">
        <v>0</v>
      </c>
      <c r="Q10" s="14">
        <f t="shared" si="0"/>
        <v>6</v>
      </c>
      <c r="R10" s="7" t="str">
        <f t="shared" si="1"/>
        <v>分拣摆渡</v>
      </c>
    </row>
    <row r="11" spans="1:60" s="17" customFormat="1" ht="18.75">
      <c r="A11" s="8">
        <v>43191</v>
      </c>
      <c r="B11" s="9" t="s">
        <v>89</v>
      </c>
      <c r="C11" s="25">
        <v>1151</v>
      </c>
      <c r="D11" s="25">
        <v>1201</v>
      </c>
      <c r="E11" s="11" t="s">
        <v>31</v>
      </c>
      <c r="F11" s="11" t="s">
        <v>32</v>
      </c>
      <c r="G11" s="11" t="s">
        <v>53</v>
      </c>
      <c r="H11" s="11" t="s">
        <v>54</v>
      </c>
      <c r="I11" s="46" t="s">
        <v>814</v>
      </c>
      <c r="J11" s="19" t="s">
        <v>86</v>
      </c>
      <c r="K11" s="7" t="str">
        <f t="shared" si="2"/>
        <v>武汉威伟机械</v>
      </c>
      <c r="L11" s="15" t="s">
        <v>78</v>
      </c>
      <c r="M11" s="16" t="s">
        <v>79</v>
      </c>
      <c r="N11" s="7" t="str">
        <f t="shared" si="3"/>
        <v>9.6米</v>
      </c>
      <c r="O11" s="14">
        <v>14</v>
      </c>
      <c r="P11" s="14">
        <v>0</v>
      </c>
      <c r="Q11" s="14">
        <f t="shared" si="0"/>
        <v>14</v>
      </c>
      <c r="R11" s="7" t="str">
        <f t="shared" si="1"/>
        <v>分拣摆渡</v>
      </c>
    </row>
    <row r="12" spans="1:60" s="17" customFormat="1" ht="18.75">
      <c r="A12" s="8">
        <v>43191</v>
      </c>
      <c r="B12" s="9" t="s">
        <v>89</v>
      </c>
      <c r="C12" s="25">
        <v>1006</v>
      </c>
      <c r="D12" s="25">
        <v>1016</v>
      </c>
      <c r="E12" s="11" t="s">
        <v>31</v>
      </c>
      <c r="F12" s="11" t="s">
        <v>32</v>
      </c>
      <c r="G12" s="11" t="s">
        <v>53</v>
      </c>
      <c r="H12" s="11" t="s">
        <v>54</v>
      </c>
      <c r="I12" s="46" t="s">
        <v>815</v>
      </c>
      <c r="J12" s="19" t="s">
        <v>88</v>
      </c>
      <c r="K12" s="7" t="str">
        <f t="shared" si="2"/>
        <v>武汉威伟机械</v>
      </c>
      <c r="L12" s="15" t="s">
        <v>78</v>
      </c>
      <c r="M12" s="16" t="s">
        <v>79</v>
      </c>
      <c r="N12" s="7" t="str">
        <f t="shared" si="3"/>
        <v>9.6米</v>
      </c>
      <c r="O12" s="14">
        <v>14</v>
      </c>
      <c r="P12" s="14">
        <v>0</v>
      </c>
      <c r="Q12" s="14">
        <f t="shared" si="0"/>
        <v>14</v>
      </c>
      <c r="R12" s="7" t="str">
        <f t="shared" si="1"/>
        <v>分拣摆渡</v>
      </c>
    </row>
    <row r="13" spans="1:60" s="17" customFormat="1" ht="18.75">
      <c r="A13" s="8">
        <v>43191</v>
      </c>
      <c r="B13" s="9" t="s">
        <v>89</v>
      </c>
      <c r="C13" s="25">
        <v>50</v>
      </c>
      <c r="D13" s="25">
        <v>100</v>
      </c>
      <c r="E13" s="11" t="s">
        <v>31</v>
      </c>
      <c r="F13" s="11" t="s">
        <v>32</v>
      </c>
      <c r="G13" s="11" t="s">
        <v>53</v>
      </c>
      <c r="H13" s="11" t="s">
        <v>54</v>
      </c>
      <c r="I13" s="46" t="s">
        <v>816</v>
      </c>
      <c r="J13" s="19" t="s">
        <v>91</v>
      </c>
      <c r="K13" s="7" t="str">
        <f t="shared" si="2"/>
        <v>武汉威伟机械</v>
      </c>
      <c r="L13" s="15" t="s">
        <v>78</v>
      </c>
      <c r="M13" s="16" t="s">
        <v>79</v>
      </c>
      <c r="N13" s="7" t="str">
        <f t="shared" si="3"/>
        <v>9.6米</v>
      </c>
      <c r="O13" s="14">
        <v>9</v>
      </c>
      <c r="P13" s="14">
        <v>0</v>
      </c>
      <c r="Q13" s="14">
        <f t="shared" si="0"/>
        <v>9</v>
      </c>
      <c r="R13" s="7" t="str">
        <f t="shared" si="1"/>
        <v>分拣摆渡</v>
      </c>
    </row>
    <row r="14" spans="1:60" s="17" customFormat="1" ht="18.75">
      <c r="A14" s="8">
        <v>43191</v>
      </c>
      <c r="B14" s="9" t="s">
        <v>71</v>
      </c>
      <c r="C14" s="25">
        <v>2325</v>
      </c>
      <c r="D14" s="25">
        <v>2335</v>
      </c>
      <c r="E14" s="11" t="s">
        <v>31</v>
      </c>
      <c r="F14" s="11" t="s">
        <v>32</v>
      </c>
      <c r="G14" s="11" t="s">
        <v>53</v>
      </c>
      <c r="H14" s="11" t="s">
        <v>54</v>
      </c>
      <c r="I14" s="46" t="s">
        <v>817</v>
      </c>
      <c r="J14" s="19" t="s">
        <v>93</v>
      </c>
      <c r="K14" s="7" t="str">
        <f t="shared" si="2"/>
        <v>武汉威伟机械</v>
      </c>
      <c r="L14" s="15" t="s">
        <v>94</v>
      </c>
      <c r="M14" s="16" t="s">
        <v>117</v>
      </c>
      <c r="N14" s="7" t="str">
        <f t="shared" si="3"/>
        <v>9.6米</v>
      </c>
      <c r="O14" s="14">
        <v>14</v>
      </c>
      <c r="P14" s="14">
        <v>0</v>
      </c>
      <c r="Q14" s="14">
        <f t="shared" si="0"/>
        <v>14</v>
      </c>
      <c r="R14" s="7" t="str">
        <f t="shared" si="1"/>
        <v>分拣摆渡</v>
      </c>
    </row>
    <row r="15" spans="1:60" s="17" customFormat="1" ht="18.75">
      <c r="A15" s="8">
        <v>43191</v>
      </c>
      <c r="B15" s="9" t="s">
        <v>71</v>
      </c>
      <c r="C15" s="25">
        <v>2025</v>
      </c>
      <c r="D15" s="25">
        <v>2035</v>
      </c>
      <c r="E15" s="11" t="s">
        <v>31</v>
      </c>
      <c r="F15" s="11" t="s">
        <v>32</v>
      </c>
      <c r="G15" s="11" t="s">
        <v>53</v>
      </c>
      <c r="H15" s="11" t="s">
        <v>54</v>
      </c>
      <c r="I15" s="46" t="s">
        <v>818</v>
      </c>
      <c r="J15" s="19" t="s">
        <v>96</v>
      </c>
      <c r="K15" s="7" t="str">
        <f t="shared" si="2"/>
        <v>武汉威伟机械</v>
      </c>
      <c r="L15" s="15" t="s">
        <v>94</v>
      </c>
      <c r="M15" s="16" t="s">
        <v>117</v>
      </c>
      <c r="N15" s="7" t="str">
        <f t="shared" si="3"/>
        <v>9.6米</v>
      </c>
      <c r="O15" s="14">
        <v>14</v>
      </c>
      <c r="P15" s="14">
        <v>0</v>
      </c>
      <c r="Q15" s="14">
        <f t="shared" si="0"/>
        <v>14</v>
      </c>
      <c r="R15" s="7" t="str">
        <f t="shared" si="1"/>
        <v>分拣摆渡</v>
      </c>
    </row>
    <row r="16" spans="1:60" s="17" customFormat="1" ht="18.75">
      <c r="A16" s="8">
        <v>43191</v>
      </c>
      <c r="B16" s="9" t="s">
        <v>71</v>
      </c>
      <c r="C16" s="25">
        <v>1520</v>
      </c>
      <c r="D16" s="25">
        <v>1530</v>
      </c>
      <c r="E16" s="11" t="s">
        <v>31</v>
      </c>
      <c r="F16" s="11" t="s">
        <v>32</v>
      </c>
      <c r="G16" s="11" t="s">
        <v>53</v>
      </c>
      <c r="H16" s="11" t="s">
        <v>54</v>
      </c>
      <c r="I16" s="46" t="s">
        <v>819</v>
      </c>
      <c r="J16" s="19" t="s">
        <v>98</v>
      </c>
      <c r="K16" s="7" t="str">
        <f t="shared" si="2"/>
        <v>武汉威伟机械</v>
      </c>
      <c r="L16" s="15" t="s">
        <v>94</v>
      </c>
      <c r="M16" s="16" t="s">
        <v>117</v>
      </c>
      <c r="N16" s="7" t="str">
        <f t="shared" si="3"/>
        <v>9.6米</v>
      </c>
      <c r="O16" s="14">
        <v>14</v>
      </c>
      <c r="P16" s="14">
        <v>0</v>
      </c>
      <c r="Q16" s="14">
        <f t="shared" si="0"/>
        <v>14</v>
      </c>
      <c r="R16" s="7" t="str">
        <f t="shared" si="1"/>
        <v>分拣摆渡</v>
      </c>
    </row>
    <row r="17" spans="1:18" s="17" customFormat="1" ht="18.75">
      <c r="A17" s="8">
        <v>43191</v>
      </c>
      <c r="B17" s="9" t="s">
        <v>89</v>
      </c>
      <c r="C17" s="25">
        <v>1130</v>
      </c>
      <c r="D17" s="25">
        <v>1140</v>
      </c>
      <c r="E17" s="11" t="s">
        <v>31</v>
      </c>
      <c r="F17" s="11" t="s">
        <v>32</v>
      </c>
      <c r="G17" s="11" t="s">
        <v>53</v>
      </c>
      <c r="H17" s="11" t="s">
        <v>54</v>
      </c>
      <c r="I17" s="46" t="s">
        <v>820</v>
      </c>
      <c r="J17" s="19" t="s">
        <v>100</v>
      </c>
      <c r="K17" s="7" t="str">
        <f t="shared" si="2"/>
        <v>武汉威伟机械</v>
      </c>
      <c r="L17" s="15" t="s">
        <v>94</v>
      </c>
      <c r="M17" s="16" t="s">
        <v>117</v>
      </c>
      <c r="N17" s="7" t="str">
        <f t="shared" si="3"/>
        <v>9.6米</v>
      </c>
      <c r="O17" s="14">
        <v>14</v>
      </c>
      <c r="P17" s="14">
        <v>0</v>
      </c>
      <c r="Q17" s="14">
        <f t="shared" si="0"/>
        <v>14</v>
      </c>
      <c r="R17" s="7" t="str">
        <f t="shared" si="1"/>
        <v>分拣摆渡</v>
      </c>
    </row>
    <row r="18" spans="1:18" s="17" customFormat="1" ht="18.75">
      <c r="A18" s="8">
        <v>43191</v>
      </c>
      <c r="B18" s="9" t="s">
        <v>89</v>
      </c>
      <c r="C18" s="25">
        <v>941</v>
      </c>
      <c r="D18" s="25">
        <v>951</v>
      </c>
      <c r="E18" s="11" t="s">
        <v>31</v>
      </c>
      <c r="F18" s="11" t="s">
        <v>32</v>
      </c>
      <c r="G18" s="11" t="s">
        <v>53</v>
      </c>
      <c r="H18" s="11" t="s">
        <v>54</v>
      </c>
      <c r="I18" s="46" t="s">
        <v>821</v>
      </c>
      <c r="J18" s="19" t="s">
        <v>102</v>
      </c>
      <c r="K18" s="7" t="str">
        <f t="shared" si="2"/>
        <v>武汉威伟机械</v>
      </c>
      <c r="L18" s="15" t="s">
        <v>94</v>
      </c>
      <c r="M18" s="16" t="s">
        <v>117</v>
      </c>
      <c r="N18" s="7" t="str">
        <f t="shared" si="3"/>
        <v>9.6米</v>
      </c>
      <c r="O18" s="14">
        <v>14</v>
      </c>
      <c r="P18" s="14">
        <v>0</v>
      </c>
      <c r="Q18" s="14">
        <f t="shared" si="0"/>
        <v>14</v>
      </c>
      <c r="R18" s="7" t="str">
        <f t="shared" si="1"/>
        <v>分拣摆渡</v>
      </c>
    </row>
    <row r="19" spans="1:18" s="17" customFormat="1" ht="18.75">
      <c r="A19" s="8">
        <v>43191</v>
      </c>
      <c r="B19" s="9" t="s">
        <v>139</v>
      </c>
      <c r="C19" s="25">
        <v>2035</v>
      </c>
      <c r="D19" s="25">
        <v>2054</v>
      </c>
      <c r="E19" s="11" t="s">
        <v>53</v>
      </c>
      <c r="F19" s="11" t="s">
        <v>140</v>
      </c>
      <c r="G19" s="11" t="s">
        <v>31</v>
      </c>
      <c r="H19" s="11" t="s">
        <v>32</v>
      </c>
      <c r="I19" s="46" t="s">
        <v>822</v>
      </c>
      <c r="J19" s="19" t="s">
        <v>142</v>
      </c>
      <c r="K19" s="7" t="str">
        <f t="shared" si="2"/>
        <v>武汉威伟机械</v>
      </c>
      <c r="L19" s="15" t="s">
        <v>143</v>
      </c>
      <c r="M19" s="16" t="s">
        <v>144</v>
      </c>
      <c r="N19" s="7" t="str">
        <f>IF(L19&lt;&gt;"","9.6米","--")</f>
        <v>9.6米</v>
      </c>
      <c r="O19" s="14">
        <v>14</v>
      </c>
      <c r="P19" s="14">
        <v>0</v>
      </c>
      <c r="Q19" s="14">
        <f>SUM(O19:P19)</f>
        <v>14</v>
      </c>
      <c r="R19" s="7" t="str">
        <f>IF(A19&lt;&gt;"","分拣摆渡","----")</f>
        <v>分拣摆渡</v>
      </c>
    </row>
    <row r="20" spans="1:18" s="17" customFormat="1" ht="18.75">
      <c r="A20" s="8">
        <v>43191</v>
      </c>
      <c r="B20" s="9" t="s">
        <v>103</v>
      </c>
      <c r="C20" s="25">
        <v>1158</v>
      </c>
      <c r="D20" s="25">
        <v>1227</v>
      </c>
      <c r="E20" s="11" t="s">
        <v>53</v>
      </c>
      <c r="F20" s="11" t="s">
        <v>54</v>
      </c>
      <c r="G20" s="11" t="s">
        <v>31</v>
      </c>
      <c r="H20" s="11" t="s">
        <v>32</v>
      </c>
      <c r="I20" s="46" t="s">
        <v>823</v>
      </c>
      <c r="J20" s="19" t="s">
        <v>105</v>
      </c>
      <c r="K20" s="7" t="str">
        <f t="shared" si="2"/>
        <v>武汉威伟机械</v>
      </c>
      <c r="L20" s="15" t="s">
        <v>106</v>
      </c>
      <c r="M20" s="16" t="s">
        <v>107</v>
      </c>
      <c r="N20" s="7" t="str">
        <f t="shared" si="3"/>
        <v>9.6米</v>
      </c>
      <c r="O20" s="14">
        <v>14</v>
      </c>
      <c r="P20" s="14">
        <v>0</v>
      </c>
      <c r="Q20" s="14">
        <f t="shared" si="0"/>
        <v>14</v>
      </c>
      <c r="R20" s="7" t="str">
        <f t="shared" si="1"/>
        <v>分拣摆渡</v>
      </c>
    </row>
    <row r="21" spans="1:18" s="17" customFormat="1" ht="18.75">
      <c r="A21" s="8">
        <v>43191</v>
      </c>
      <c r="B21" s="9" t="s">
        <v>108</v>
      </c>
      <c r="C21" s="25">
        <v>2018</v>
      </c>
      <c r="D21" s="25">
        <v>2036</v>
      </c>
      <c r="E21" s="11" t="s">
        <v>53</v>
      </c>
      <c r="F21" s="11" t="s">
        <v>54</v>
      </c>
      <c r="G21" s="11" t="s">
        <v>31</v>
      </c>
      <c r="H21" s="11" t="s">
        <v>32</v>
      </c>
      <c r="I21" s="46" t="s">
        <v>824</v>
      </c>
      <c r="J21" s="19" t="s">
        <v>110</v>
      </c>
      <c r="K21" s="7" t="str">
        <f t="shared" si="2"/>
        <v>武汉威伟机械</v>
      </c>
      <c r="L21" s="15" t="s">
        <v>106</v>
      </c>
      <c r="M21" s="16" t="s">
        <v>107</v>
      </c>
      <c r="N21" s="7" t="str">
        <f t="shared" si="3"/>
        <v>9.6米</v>
      </c>
      <c r="O21" s="14">
        <v>9</v>
      </c>
      <c r="P21" s="14">
        <v>0</v>
      </c>
      <c r="Q21" s="14">
        <f t="shared" si="0"/>
        <v>9</v>
      </c>
      <c r="R21" s="7" t="str">
        <f t="shared" si="1"/>
        <v>分拣摆渡</v>
      </c>
    </row>
    <row r="22" spans="1:18" s="17" customFormat="1" ht="18.75">
      <c r="A22" s="8">
        <v>43191</v>
      </c>
      <c r="B22" s="9" t="s">
        <v>60</v>
      </c>
      <c r="C22" s="25">
        <v>1918</v>
      </c>
      <c r="D22" s="25">
        <v>1828</v>
      </c>
      <c r="E22" s="11" t="s">
        <v>53</v>
      </c>
      <c r="F22" s="11" t="s">
        <v>54</v>
      </c>
      <c r="G22" s="11" t="s">
        <v>31</v>
      </c>
      <c r="H22" s="11" t="s">
        <v>32</v>
      </c>
      <c r="I22" s="46" t="s">
        <v>825</v>
      </c>
      <c r="J22" s="19" t="s">
        <v>113</v>
      </c>
      <c r="K22" s="7" t="str">
        <f t="shared" si="2"/>
        <v>武汉威伟机械</v>
      </c>
      <c r="L22" s="15" t="s">
        <v>106</v>
      </c>
      <c r="M22" s="16" t="s">
        <v>107</v>
      </c>
      <c r="N22" s="7" t="str">
        <f t="shared" si="3"/>
        <v>9.6米</v>
      </c>
      <c r="O22" s="14">
        <v>14</v>
      </c>
      <c r="P22" s="14">
        <v>0</v>
      </c>
      <c r="Q22" s="14">
        <f t="shared" si="0"/>
        <v>14</v>
      </c>
      <c r="R22" s="7" t="str">
        <f t="shared" si="1"/>
        <v>分拣摆渡</v>
      </c>
    </row>
    <row r="23" spans="1:18" s="17" customFormat="1" ht="18.75">
      <c r="A23" s="8">
        <v>43191</v>
      </c>
      <c r="B23" s="9" t="s">
        <v>52</v>
      </c>
      <c r="C23" s="25">
        <v>940</v>
      </c>
      <c r="D23" s="25">
        <v>2157</v>
      </c>
      <c r="E23" s="11" t="s">
        <v>53</v>
      </c>
      <c r="F23" s="11" t="s">
        <v>54</v>
      </c>
      <c r="G23" s="11" t="s">
        <v>31</v>
      </c>
      <c r="H23" s="11" t="s">
        <v>32</v>
      </c>
      <c r="I23" s="46" t="s">
        <v>826</v>
      </c>
      <c r="J23" s="19" t="s">
        <v>116</v>
      </c>
      <c r="K23" s="7" t="str">
        <f t="shared" si="2"/>
        <v>武汉威伟机械</v>
      </c>
      <c r="L23" s="15" t="s">
        <v>106</v>
      </c>
      <c r="M23" s="16" t="s">
        <v>107</v>
      </c>
      <c r="N23" s="7" t="str">
        <f t="shared" si="3"/>
        <v>9.6米</v>
      </c>
      <c r="O23" s="14">
        <v>6</v>
      </c>
      <c r="P23" s="14">
        <v>0</v>
      </c>
      <c r="Q23" s="14">
        <f t="shared" si="0"/>
        <v>6</v>
      </c>
      <c r="R23" s="7" t="str">
        <f t="shared" si="1"/>
        <v>分拣摆渡</v>
      </c>
    </row>
    <row r="24" spans="1:18" s="17" customFormat="1" ht="18.75">
      <c r="A24" s="8">
        <v>43191</v>
      </c>
      <c r="B24" s="9" t="s">
        <v>52</v>
      </c>
      <c r="C24" s="18">
        <v>0.65972222222222221</v>
      </c>
      <c r="D24" s="18">
        <v>0.68680555555555556</v>
      </c>
      <c r="E24" s="11" t="s">
        <v>53</v>
      </c>
      <c r="F24" s="11" t="s">
        <v>54</v>
      </c>
      <c r="G24" s="11" t="s">
        <v>31</v>
      </c>
      <c r="H24" s="11" t="s">
        <v>32</v>
      </c>
      <c r="I24" s="46" t="s">
        <v>827</v>
      </c>
      <c r="J24" s="19" t="s">
        <v>56</v>
      </c>
      <c r="K24" s="7" t="s">
        <v>18</v>
      </c>
      <c r="L24" s="15" t="s">
        <v>57</v>
      </c>
      <c r="M24" s="16" t="s">
        <v>58</v>
      </c>
      <c r="N24" s="6" t="s">
        <v>19</v>
      </c>
      <c r="O24" s="14">
        <v>7</v>
      </c>
      <c r="P24" s="14">
        <v>5</v>
      </c>
      <c r="Q24" s="14">
        <f>SUM(O24:P24)</f>
        <v>12</v>
      </c>
      <c r="R24" s="7" t="str">
        <f>IF(A24&lt;&gt;"","分拣摆渡","----")</f>
        <v>分拣摆渡</v>
      </c>
    </row>
    <row r="25" spans="1:18" s="17" customFormat="1" ht="18.75">
      <c r="A25" s="8">
        <v>43191</v>
      </c>
      <c r="B25" s="9" t="s">
        <v>52</v>
      </c>
      <c r="C25" s="18">
        <v>0.8305555555555556</v>
      </c>
      <c r="D25" s="18">
        <v>0.84166666666666667</v>
      </c>
      <c r="E25" s="11" t="s">
        <v>53</v>
      </c>
      <c r="F25" s="11" t="s">
        <v>54</v>
      </c>
      <c r="G25" s="11" t="s">
        <v>31</v>
      </c>
      <c r="H25" s="11" t="s">
        <v>32</v>
      </c>
      <c r="I25" s="46" t="s">
        <v>828</v>
      </c>
      <c r="J25" s="19" t="s">
        <v>59</v>
      </c>
      <c r="K25" s="7" t="s">
        <v>18</v>
      </c>
      <c r="L25" s="15" t="s">
        <v>57</v>
      </c>
      <c r="M25" s="16" t="s">
        <v>58</v>
      </c>
      <c r="N25" s="6" t="s">
        <v>19</v>
      </c>
      <c r="O25" s="14">
        <v>13</v>
      </c>
      <c r="P25" s="14">
        <v>0</v>
      </c>
      <c r="Q25" s="14">
        <f>SUM(O25:P25)</f>
        <v>13</v>
      </c>
      <c r="R25" s="7" t="str">
        <f>IF(A25&lt;&gt;"","分拣摆渡","----")</f>
        <v>分拣摆渡</v>
      </c>
    </row>
    <row r="26" spans="1:18" s="17" customFormat="1" ht="18.75">
      <c r="A26" s="8">
        <v>43191</v>
      </c>
      <c r="B26" s="9" t="s">
        <v>60</v>
      </c>
      <c r="C26" s="18">
        <v>0.70763888888888893</v>
      </c>
      <c r="D26" s="18">
        <v>0.71944444444444444</v>
      </c>
      <c r="E26" s="11" t="s">
        <v>53</v>
      </c>
      <c r="F26" s="11" t="s">
        <v>54</v>
      </c>
      <c r="G26" s="11" t="s">
        <v>31</v>
      </c>
      <c r="H26" s="11" t="s">
        <v>32</v>
      </c>
      <c r="I26" s="46" t="s">
        <v>829</v>
      </c>
      <c r="J26" s="19" t="s">
        <v>62</v>
      </c>
      <c r="K26" s="7" t="s">
        <v>18</v>
      </c>
      <c r="L26" s="15" t="s">
        <v>57</v>
      </c>
      <c r="M26" s="16" t="s">
        <v>58</v>
      </c>
      <c r="N26" s="6" t="s">
        <v>19</v>
      </c>
      <c r="O26" s="14">
        <v>9</v>
      </c>
      <c r="P26" s="14">
        <v>5</v>
      </c>
      <c r="Q26" s="14">
        <f>SUM(O26:P26)</f>
        <v>14</v>
      </c>
      <c r="R26" s="7" t="str">
        <f>IF(A26&lt;&gt;"","分拣摆渡","----")</f>
        <v>分拣摆渡</v>
      </c>
    </row>
    <row r="27" spans="1:18" s="17" customFormat="1" ht="18.75">
      <c r="A27" s="8">
        <v>43191</v>
      </c>
      <c r="B27" s="9" t="s">
        <v>124</v>
      </c>
      <c r="C27" s="25">
        <v>2330</v>
      </c>
      <c r="D27" s="25">
        <v>2340</v>
      </c>
      <c r="E27" s="11" t="s">
        <v>119</v>
      </c>
      <c r="F27" s="11" t="s">
        <v>120</v>
      </c>
      <c r="G27" s="11" t="s">
        <v>53</v>
      </c>
      <c r="H27" s="11" t="s">
        <v>54</v>
      </c>
      <c r="I27" s="46" t="s">
        <v>830</v>
      </c>
      <c r="J27" s="19" t="s">
        <v>122</v>
      </c>
      <c r="K27" s="7" t="str">
        <f t="shared" si="2"/>
        <v>武汉威伟机械</v>
      </c>
      <c r="L27" s="15" t="s">
        <v>123</v>
      </c>
      <c r="M27" s="16" t="s">
        <v>118</v>
      </c>
      <c r="N27" s="7" t="str">
        <f t="shared" si="3"/>
        <v>9.6米</v>
      </c>
      <c r="O27" s="14">
        <v>3</v>
      </c>
      <c r="P27" s="14">
        <v>0</v>
      </c>
      <c r="Q27" s="14">
        <f t="shared" si="0"/>
        <v>3</v>
      </c>
      <c r="R27" s="7" t="str">
        <f t="shared" si="1"/>
        <v>分拣摆渡</v>
      </c>
    </row>
    <row r="28" spans="1:18" s="17" customFormat="1" ht="18.75">
      <c r="A28" s="8">
        <v>43191</v>
      </c>
      <c r="B28" s="9" t="s">
        <v>124</v>
      </c>
      <c r="C28" s="25">
        <v>2130</v>
      </c>
      <c r="D28" s="25">
        <v>2140</v>
      </c>
      <c r="E28" s="11" t="s">
        <v>119</v>
      </c>
      <c r="F28" s="11" t="s">
        <v>120</v>
      </c>
      <c r="G28" s="11" t="s">
        <v>53</v>
      </c>
      <c r="H28" s="11" t="s">
        <v>54</v>
      </c>
      <c r="I28" s="46" t="s">
        <v>831</v>
      </c>
      <c r="J28" s="19" t="s">
        <v>126</v>
      </c>
      <c r="K28" s="7" t="str">
        <f t="shared" si="2"/>
        <v>武汉威伟机械</v>
      </c>
      <c r="L28" s="15" t="s">
        <v>123</v>
      </c>
      <c r="M28" s="16" t="s">
        <v>118</v>
      </c>
      <c r="N28" s="7" t="str">
        <f t="shared" si="3"/>
        <v>9.6米</v>
      </c>
      <c r="O28" s="14">
        <v>1</v>
      </c>
      <c r="P28" s="14">
        <v>0</v>
      </c>
      <c r="Q28" s="14">
        <f t="shared" si="0"/>
        <v>1</v>
      </c>
      <c r="R28" s="7" t="str">
        <f t="shared" si="1"/>
        <v>分拣摆渡</v>
      </c>
    </row>
    <row r="29" spans="1:18" s="17" customFormat="1" ht="18.75">
      <c r="A29" s="8">
        <v>43191</v>
      </c>
      <c r="B29" s="9" t="s">
        <v>124</v>
      </c>
      <c r="C29" s="25">
        <v>2025</v>
      </c>
      <c r="D29" s="25">
        <v>2035</v>
      </c>
      <c r="E29" s="11" t="s">
        <v>119</v>
      </c>
      <c r="F29" s="11" t="s">
        <v>120</v>
      </c>
      <c r="G29" s="11" t="s">
        <v>53</v>
      </c>
      <c r="H29" s="11" t="s">
        <v>54</v>
      </c>
      <c r="I29" s="46" t="s">
        <v>832</v>
      </c>
      <c r="J29" s="19" t="s">
        <v>128</v>
      </c>
      <c r="K29" s="7" t="str">
        <f t="shared" si="2"/>
        <v>武汉威伟机械</v>
      </c>
      <c r="L29" s="15" t="s">
        <v>123</v>
      </c>
      <c r="M29" s="16" t="s">
        <v>118</v>
      </c>
      <c r="N29" s="7" t="str">
        <f t="shared" si="3"/>
        <v>9.6米</v>
      </c>
      <c r="O29" s="14">
        <v>3</v>
      </c>
      <c r="P29" s="14">
        <v>0</v>
      </c>
      <c r="Q29" s="14">
        <f t="shared" si="0"/>
        <v>3</v>
      </c>
      <c r="R29" s="7" t="str">
        <f t="shared" si="1"/>
        <v>分拣摆渡</v>
      </c>
    </row>
    <row r="30" spans="1:18" s="17" customFormat="1" ht="18.75">
      <c r="A30" s="8">
        <v>43191</v>
      </c>
      <c r="B30" s="9" t="s">
        <v>124</v>
      </c>
      <c r="C30" s="25">
        <v>2025</v>
      </c>
      <c r="D30" s="25">
        <v>2035</v>
      </c>
      <c r="E30" s="11" t="s">
        <v>119</v>
      </c>
      <c r="F30" s="11" t="s">
        <v>120</v>
      </c>
      <c r="G30" s="11" t="s">
        <v>53</v>
      </c>
      <c r="H30" s="11" t="s">
        <v>54</v>
      </c>
      <c r="I30" s="46" t="s">
        <v>833</v>
      </c>
      <c r="J30" s="19" t="s">
        <v>130</v>
      </c>
      <c r="K30" s="7" t="str">
        <f t="shared" si="2"/>
        <v>武汉威伟机械</v>
      </c>
      <c r="L30" s="15" t="s">
        <v>123</v>
      </c>
      <c r="M30" s="16" t="s">
        <v>118</v>
      </c>
      <c r="N30" s="7" t="str">
        <f t="shared" si="3"/>
        <v>9.6米</v>
      </c>
      <c r="O30" s="14">
        <v>4</v>
      </c>
      <c r="P30" s="14">
        <v>0</v>
      </c>
      <c r="Q30" s="14">
        <f t="shared" si="0"/>
        <v>4</v>
      </c>
      <c r="R30" s="7" t="str">
        <f t="shared" si="1"/>
        <v>分拣摆渡</v>
      </c>
    </row>
    <row r="31" spans="1:18" s="17" customFormat="1" ht="18.75">
      <c r="A31" s="8">
        <v>43191</v>
      </c>
      <c r="B31" s="9" t="s">
        <v>124</v>
      </c>
      <c r="C31" s="25">
        <v>1530</v>
      </c>
      <c r="D31" s="25">
        <v>1540</v>
      </c>
      <c r="E31" s="11" t="s">
        <v>119</v>
      </c>
      <c r="F31" s="11" t="s">
        <v>120</v>
      </c>
      <c r="G31" s="11" t="s">
        <v>53</v>
      </c>
      <c r="H31" s="11" t="s">
        <v>54</v>
      </c>
      <c r="I31" s="46" t="s">
        <v>834</v>
      </c>
      <c r="J31" s="19" t="s">
        <v>132</v>
      </c>
      <c r="K31" s="7" t="str">
        <f t="shared" si="2"/>
        <v>武汉威伟机械</v>
      </c>
      <c r="L31" s="15" t="s">
        <v>123</v>
      </c>
      <c r="M31" s="16" t="s">
        <v>118</v>
      </c>
      <c r="N31" s="7" t="str">
        <f t="shared" si="3"/>
        <v>9.6米</v>
      </c>
      <c r="O31" s="14">
        <v>2</v>
      </c>
      <c r="P31" s="14">
        <v>0</v>
      </c>
      <c r="Q31" s="14">
        <f t="shared" si="0"/>
        <v>2</v>
      </c>
      <c r="R31" s="7" t="str">
        <f t="shared" si="1"/>
        <v>分拣摆渡</v>
      </c>
    </row>
    <row r="32" spans="1:18" s="17" customFormat="1" ht="18.75">
      <c r="A32" s="8">
        <v>43191</v>
      </c>
      <c r="B32" s="9" t="s">
        <v>124</v>
      </c>
      <c r="C32" s="25">
        <v>1430</v>
      </c>
      <c r="D32" s="25">
        <v>1440</v>
      </c>
      <c r="E32" s="11" t="s">
        <v>119</v>
      </c>
      <c r="F32" s="11" t="s">
        <v>120</v>
      </c>
      <c r="G32" s="11" t="s">
        <v>53</v>
      </c>
      <c r="H32" s="11" t="s">
        <v>54</v>
      </c>
      <c r="I32" s="46" t="s">
        <v>835</v>
      </c>
      <c r="J32" s="19" t="s">
        <v>134</v>
      </c>
      <c r="K32" s="7" t="str">
        <f t="shared" si="2"/>
        <v>武汉威伟机械</v>
      </c>
      <c r="L32" s="15" t="s">
        <v>123</v>
      </c>
      <c r="M32" s="16" t="s">
        <v>118</v>
      </c>
      <c r="N32" s="7" t="str">
        <f t="shared" si="3"/>
        <v>9.6米</v>
      </c>
      <c r="O32" s="14">
        <v>3</v>
      </c>
      <c r="P32" s="14">
        <v>0</v>
      </c>
      <c r="Q32" s="14">
        <f t="shared" si="0"/>
        <v>3</v>
      </c>
      <c r="R32" s="7" t="str">
        <f t="shared" si="1"/>
        <v>分拣摆渡</v>
      </c>
    </row>
    <row r="33" spans="1:19" s="17" customFormat="1" ht="18.75">
      <c r="A33" s="8">
        <v>43191</v>
      </c>
      <c r="B33" s="9" t="s">
        <v>124</v>
      </c>
      <c r="C33" s="25">
        <v>1140</v>
      </c>
      <c r="D33" s="25">
        <v>1150</v>
      </c>
      <c r="E33" s="11" t="s">
        <v>119</v>
      </c>
      <c r="F33" s="11" t="s">
        <v>120</v>
      </c>
      <c r="G33" s="11" t="s">
        <v>53</v>
      </c>
      <c r="H33" s="11" t="s">
        <v>54</v>
      </c>
      <c r="I33" s="46" t="s">
        <v>836</v>
      </c>
      <c r="J33" s="19" t="s">
        <v>136</v>
      </c>
      <c r="K33" s="7" t="str">
        <f t="shared" si="2"/>
        <v>武汉威伟机械</v>
      </c>
      <c r="L33" s="15" t="s">
        <v>123</v>
      </c>
      <c r="M33" s="16" t="s">
        <v>118</v>
      </c>
      <c r="N33" s="7" t="str">
        <f t="shared" si="3"/>
        <v>9.6米</v>
      </c>
      <c r="O33" s="14">
        <v>1</v>
      </c>
      <c r="P33" s="14">
        <v>0</v>
      </c>
      <c r="Q33" s="14">
        <f t="shared" si="0"/>
        <v>1</v>
      </c>
      <c r="R33" s="7" t="str">
        <f t="shared" si="1"/>
        <v>分拣摆渡</v>
      </c>
    </row>
    <row r="34" spans="1:19" s="17" customFormat="1" ht="18.75">
      <c r="A34" s="8">
        <v>43191</v>
      </c>
      <c r="B34" s="9" t="s">
        <v>124</v>
      </c>
      <c r="C34" s="25">
        <v>1040</v>
      </c>
      <c r="D34" s="25">
        <v>1050</v>
      </c>
      <c r="E34" s="11" t="s">
        <v>119</v>
      </c>
      <c r="F34" s="11" t="s">
        <v>120</v>
      </c>
      <c r="G34" s="11" t="s">
        <v>53</v>
      </c>
      <c r="H34" s="11" t="s">
        <v>54</v>
      </c>
      <c r="I34" s="46" t="s">
        <v>837</v>
      </c>
      <c r="J34" s="19" t="s">
        <v>138</v>
      </c>
      <c r="K34" s="7" t="str">
        <f t="shared" si="2"/>
        <v>武汉威伟机械</v>
      </c>
      <c r="L34" s="15" t="s">
        <v>123</v>
      </c>
      <c r="M34" s="16" t="s">
        <v>118</v>
      </c>
      <c r="N34" s="7" t="str">
        <f t="shared" si="3"/>
        <v>9.6米</v>
      </c>
      <c r="O34" s="14">
        <v>5</v>
      </c>
      <c r="P34" s="14">
        <v>0</v>
      </c>
      <c r="Q34" s="14">
        <f t="shared" si="0"/>
        <v>5</v>
      </c>
      <c r="R34" s="7" t="str">
        <f t="shared" si="1"/>
        <v>分拣摆渡</v>
      </c>
    </row>
    <row r="35" spans="1:19" s="17" customFormat="1" ht="18.75">
      <c r="A35" s="8">
        <v>43192</v>
      </c>
      <c r="B35" s="9" t="s">
        <v>36</v>
      </c>
      <c r="C35" s="25">
        <v>1210</v>
      </c>
      <c r="D35" s="25">
        <v>1343</v>
      </c>
      <c r="E35" s="11" t="s">
        <v>37</v>
      </c>
      <c r="F35" s="11" t="s">
        <v>38</v>
      </c>
      <c r="G35" s="11" t="s">
        <v>31</v>
      </c>
      <c r="H35" s="11" t="s">
        <v>32</v>
      </c>
      <c r="I35" s="46" t="s">
        <v>838</v>
      </c>
      <c r="J35" s="19" t="s">
        <v>207</v>
      </c>
      <c r="K35" s="7" t="str">
        <f t="shared" ref="K35:K66" si="4">IF(A35&lt;&gt;"","武汉威伟机械","------")</f>
        <v>武汉威伟机械</v>
      </c>
      <c r="L35" s="26" t="str">
        <f>VLOOKUP(N35,ch!$A$1:$B$31,2,0)</f>
        <v>鄂FJU350</v>
      </c>
      <c r="M35" s="26" t="s">
        <v>24</v>
      </c>
      <c r="N35" s="29" t="s">
        <v>48</v>
      </c>
      <c r="O35" s="7" t="str">
        <f t="shared" ref="O35:O98" si="5">IF(L35&lt;&gt;"","9.6米","--")</f>
        <v>9.6米</v>
      </c>
      <c r="P35" s="14">
        <v>14</v>
      </c>
      <c r="Q35" s="14">
        <v>0</v>
      </c>
      <c r="R35" s="14">
        <f t="shared" ref="R35:R72" si="6">SUM(P35:Q35)</f>
        <v>14</v>
      </c>
      <c r="S35" s="7" t="str">
        <f t="shared" ref="S35:S66" si="7">IF(A35&lt;&gt;"","分拣摆渡","----")</f>
        <v>分拣摆渡</v>
      </c>
    </row>
    <row r="36" spans="1:19" s="17" customFormat="1" ht="18.75">
      <c r="A36" s="8">
        <v>43192</v>
      </c>
      <c r="B36" s="9" t="s">
        <v>36</v>
      </c>
      <c r="C36" s="25">
        <v>1618</v>
      </c>
      <c r="D36" s="25">
        <v>1755</v>
      </c>
      <c r="E36" s="11" t="s">
        <v>37</v>
      </c>
      <c r="F36" s="11" t="s">
        <v>38</v>
      </c>
      <c r="G36" s="11" t="s">
        <v>31</v>
      </c>
      <c r="H36" s="11" t="s">
        <v>32</v>
      </c>
      <c r="I36" s="46" t="s">
        <v>839</v>
      </c>
      <c r="J36" s="19" t="s">
        <v>242</v>
      </c>
      <c r="K36" s="7" t="str">
        <f t="shared" si="4"/>
        <v>武汉威伟机械</v>
      </c>
      <c r="L36" s="26" t="str">
        <f>VLOOKUP(N36,ch!$A$1:$B$31,2,0)</f>
        <v>鄂AZR876</v>
      </c>
      <c r="M36" s="26" t="s">
        <v>177</v>
      </c>
      <c r="N36" s="29" t="s">
        <v>243</v>
      </c>
      <c r="O36" s="7" t="str">
        <f>IF(L36&lt;&gt;"","9.6米","--")</f>
        <v>9.6米</v>
      </c>
      <c r="P36" s="14">
        <v>14</v>
      </c>
      <c r="Q36" s="14">
        <v>0</v>
      </c>
      <c r="R36" s="14">
        <f>SUM(P36:Q36)</f>
        <v>14</v>
      </c>
      <c r="S36" s="7" t="str">
        <f t="shared" si="7"/>
        <v>分拣摆渡</v>
      </c>
    </row>
    <row r="37" spans="1:19" s="17" customFormat="1" ht="18.75">
      <c r="A37" s="8">
        <v>43192</v>
      </c>
      <c r="B37" s="9" t="s">
        <v>63</v>
      </c>
      <c r="C37" s="25">
        <v>1900</v>
      </c>
      <c r="D37" s="25">
        <v>2115</v>
      </c>
      <c r="E37" s="11" t="s">
        <v>37</v>
      </c>
      <c r="F37" s="11" t="s">
        <v>38</v>
      </c>
      <c r="G37" s="11" t="s">
        <v>31</v>
      </c>
      <c r="H37" s="11" t="s">
        <v>32</v>
      </c>
      <c r="I37" s="46" t="s">
        <v>840</v>
      </c>
      <c r="J37" s="19" t="s">
        <v>250</v>
      </c>
      <c r="K37" s="7" t="str">
        <f t="shared" si="4"/>
        <v>武汉威伟机械</v>
      </c>
      <c r="L37" s="26" t="str">
        <f>VLOOKUP(N37,ch!$A$1:$B$31,2,0)</f>
        <v>鄂ABY256</v>
      </c>
      <c r="M37" s="26" t="s">
        <v>167</v>
      </c>
      <c r="N37" s="29" t="s">
        <v>251</v>
      </c>
      <c r="O37" s="7" t="str">
        <f>IF(L37&lt;&gt;"","9.6米","--")</f>
        <v>9.6米</v>
      </c>
      <c r="P37" s="14">
        <v>14</v>
      </c>
      <c r="Q37" s="14">
        <v>0</v>
      </c>
      <c r="R37" s="14">
        <f>SUM(P37:Q37)</f>
        <v>14</v>
      </c>
      <c r="S37" s="7" t="str">
        <f t="shared" si="7"/>
        <v>分拣摆渡</v>
      </c>
    </row>
    <row r="38" spans="1:19" s="17" customFormat="1" ht="18.75">
      <c r="A38" s="8">
        <v>43192</v>
      </c>
      <c r="B38" s="9" t="s">
        <v>235</v>
      </c>
      <c r="C38" s="25">
        <v>1929</v>
      </c>
      <c r="D38" s="25">
        <v>2123</v>
      </c>
      <c r="E38" s="11" t="s">
        <v>26</v>
      </c>
      <c r="F38" s="11" t="s">
        <v>252</v>
      </c>
      <c r="G38" s="11" t="s">
        <v>31</v>
      </c>
      <c r="H38" s="11" t="s">
        <v>32</v>
      </c>
      <c r="I38" s="46" t="s">
        <v>841</v>
      </c>
      <c r="J38" s="19" t="s">
        <v>239</v>
      </c>
      <c r="K38" s="7" t="str">
        <f t="shared" si="4"/>
        <v>武汉威伟机械</v>
      </c>
      <c r="L38" s="26" t="str">
        <f>VLOOKUP(N38,ch!$A$1:$B$31,2,0)</f>
        <v>鄂AZV377</v>
      </c>
      <c r="M38" s="26" t="s">
        <v>176</v>
      </c>
      <c r="N38" s="29" t="s">
        <v>240</v>
      </c>
      <c r="O38" s="7" t="str">
        <f t="shared" si="5"/>
        <v>9.6米</v>
      </c>
      <c r="P38" s="14">
        <v>14</v>
      </c>
      <c r="Q38" s="14">
        <v>0</v>
      </c>
      <c r="R38" s="14">
        <f t="shared" si="6"/>
        <v>14</v>
      </c>
      <c r="S38" s="7" t="str">
        <f t="shared" si="7"/>
        <v>分拣摆渡</v>
      </c>
    </row>
    <row r="39" spans="1:19" s="17" customFormat="1" ht="18.75">
      <c r="A39" s="8">
        <v>43192</v>
      </c>
      <c r="B39" s="9" t="s">
        <v>25</v>
      </c>
      <c r="C39" s="25">
        <v>1140</v>
      </c>
      <c r="D39" s="25">
        <v>1331</v>
      </c>
      <c r="E39" s="11" t="s">
        <v>26</v>
      </c>
      <c r="F39" s="11" t="s">
        <v>27</v>
      </c>
      <c r="G39" s="11" t="s">
        <v>31</v>
      </c>
      <c r="H39" s="11" t="s">
        <v>32</v>
      </c>
      <c r="I39" s="46" t="s">
        <v>842</v>
      </c>
      <c r="J39" s="19" t="s">
        <v>246</v>
      </c>
      <c r="K39" s="7" t="str">
        <f t="shared" si="4"/>
        <v>武汉威伟机械</v>
      </c>
      <c r="L39" s="26" t="str">
        <f>VLOOKUP(N39,ch!$A$1:$B$31,2,0)</f>
        <v>鄂ALU291</v>
      </c>
      <c r="M39" s="26" t="s">
        <v>182</v>
      </c>
      <c r="N39" s="29" t="s">
        <v>198</v>
      </c>
      <c r="O39" s="7" t="str">
        <f t="shared" si="5"/>
        <v>9.6米</v>
      </c>
      <c r="P39" s="14">
        <v>14</v>
      </c>
      <c r="Q39" s="14">
        <v>0</v>
      </c>
      <c r="R39" s="14">
        <f t="shared" si="6"/>
        <v>14</v>
      </c>
      <c r="S39" s="7" t="str">
        <f t="shared" si="7"/>
        <v>分拣摆渡</v>
      </c>
    </row>
    <row r="40" spans="1:19" s="17" customFormat="1" ht="18.75" hidden="1">
      <c r="A40" s="8">
        <v>43192</v>
      </c>
      <c r="B40" s="9" t="s">
        <v>209</v>
      </c>
      <c r="C40" s="25">
        <v>900</v>
      </c>
      <c r="D40" s="25">
        <v>910</v>
      </c>
      <c r="E40" s="11" t="s">
        <v>119</v>
      </c>
      <c r="F40" s="11" t="s">
        <v>120</v>
      </c>
      <c r="G40" s="11" t="s">
        <v>53</v>
      </c>
      <c r="H40" s="11" t="s">
        <v>212</v>
      </c>
      <c r="I40" s="46" t="s">
        <v>843</v>
      </c>
      <c r="J40" s="13"/>
      <c r="K40" s="7" t="str">
        <f t="shared" si="4"/>
        <v>武汉威伟机械</v>
      </c>
      <c r="L40" s="26" t="str">
        <f>VLOOKUP(N40,ch!$A$1:$B$31,2,0)</f>
        <v>鄂AZV373</v>
      </c>
      <c r="M40" s="26" t="s">
        <v>175</v>
      </c>
      <c r="N40" s="29" t="s">
        <v>41</v>
      </c>
      <c r="O40" s="7" t="str">
        <f t="shared" si="5"/>
        <v>9.6米</v>
      </c>
      <c r="P40" s="14">
        <v>14</v>
      </c>
      <c r="Q40" s="14">
        <v>0</v>
      </c>
      <c r="R40" s="14">
        <f t="shared" si="6"/>
        <v>14</v>
      </c>
      <c r="S40" s="7" t="str">
        <f t="shared" si="7"/>
        <v>分拣摆渡</v>
      </c>
    </row>
    <row r="41" spans="1:19" s="17" customFormat="1" ht="18.75" hidden="1">
      <c r="A41" s="8">
        <v>43192</v>
      </c>
      <c r="B41" s="9" t="s">
        <v>209</v>
      </c>
      <c r="C41" s="25">
        <v>830</v>
      </c>
      <c r="D41" s="25">
        <v>840</v>
      </c>
      <c r="E41" s="11" t="s">
        <v>53</v>
      </c>
      <c r="F41" s="11" t="s">
        <v>120</v>
      </c>
      <c r="G41" s="11" t="s">
        <v>53</v>
      </c>
      <c r="H41" s="11" t="s">
        <v>212</v>
      </c>
      <c r="I41" s="46" t="s">
        <v>844</v>
      </c>
      <c r="J41" s="13"/>
      <c r="K41" s="7" t="str">
        <f t="shared" si="4"/>
        <v>武汉威伟机械</v>
      </c>
      <c r="L41" s="26" t="str">
        <f>VLOOKUP(N41,ch!$A$1:$B$31,2,0)</f>
        <v>鄂AZV373</v>
      </c>
      <c r="M41" s="26" t="s">
        <v>175</v>
      </c>
      <c r="N41" s="29" t="s">
        <v>41</v>
      </c>
      <c r="O41" s="7" t="str">
        <f t="shared" si="5"/>
        <v>9.6米</v>
      </c>
      <c r="P41" s="14">
        <v>14</v>
      </c>
      <c r="Q41" s="14">
        <v>0</v>
      </c>
      <c r="R41" s="14">
        <f t="shared" si="6"/>
        <v>14</v>
      </c>
      <c r="S41" s="7" t="str">
        <f t="shared" si="7"/>
        <v>分拣摆渡</v>
      </c>
    </row>
    <row r="42" spans="1:19" s="17" customFormat="1" ht="18.75" hidden="1">
      <c r="A42" s="8">
        <v>43192</v>
      </c>
      <c r="B42" s="9" t="s">
        <v>209</v>
      </c>
      <c r="C42" s="25">
        <v>748</v>
      </c>
      <c r="D42" s="25">
        <v>758</v>
      </c>
      <c r="E42" s="11" t="s">
        <v>53</v>
      </c>
      <c r="F42" s="11" t="s">
        <v>120</v>
      </c>
      <c r="G42" s="11" t="s">
        <v>53</v>
      </c>
      <c r="H42" s="11" t="s">
        <v>212</v>
      </c>
      <c r="I42" s="46" t="s">
        <v>845</v>
      </c>
      <c r="J42" s="13"/>
      <c r="K42" s="7" t="str">
        <f t="shared" si="4"/>
        <v>武汉威伟机械</v>
      </c>
      <c r="L42" s="26" t="str">
        <f>VLOOKUP(N42,ch!$A$1:$B$31,2,0)</f>
        <v>鄂AZV373</v>
      </c>
      <c r="M42" s="26" t="s">
        <v>175</v>
      </c>
      <c r="N42" s="29" t="s">
        <v>41</v>
      </c>
      <c r="O42" s="7" t="str">
        <f t="shared" si="5"/>
        <v>9.6米</v>
      </c>
      <c r="P42" s="14">
        <v>14</v>
      </c>
      <c r="Q42" s="14">
        <v>0</v>
      </c>
      <c r="R42" s="14">
        <f t="shared" si="6"/>
        <v>14</v>
      </c>
      <c r="S42" s="7" t="str">
        <f t="shared" si="7"/>
        <v>分拣摆渡</v>
      </c>
    </row>
    <row r="43" spans="1:19" s="17" customFormat="1" ht="18.75" hidden="1">
      <c r="A43" s="8">
        <v>43192</v>
      </c>
      <c r="B43" s="9" t="s">
        <v>209</v>
      </c>
      <c r="C43" s="25">
        <v>710</v>
      </c>
      <c r="D43" s="25">
        <v>720</v>
      </c>
      <c r="E43" s="11" t="s">
        <v>53</v>
      </c>
      <c r="F43" s="11" t="s">
        <v>120</v>
      </c>
      <c r="G43" s="11" t="s">
        <v>53</v>
      </c>
      <c r="H43" s="11" t="s">
        <v>212</v>
      </c>
      <c r="I43" s="46" t="s">
        <v>846</v>
      </c>
      <c r="J43" s="13"/>
      <c r="K43" s="7" t="str">
        <f t="shared" si="4"/>
        <v>武汉威伟机械</v>
      </c>
      <c r="L43" s="26" t="str">
        <f>VLOOKUP(N43,ch!$A$1:$B$31,2,0)</f>
        <v>鄂AZV373</v>
      </c>
      <c r="M43" s="26" t="s">
        <v>175</v>
      </c>
      <c r="N43" s="29" t="s">
        <v>41</v>
      </c>
      <c r="O43" s="7" t="str">
        <f t="shared" si="5"/>
        <v>9.6米</v>
      </c>
      <c r="P43" s="14">
        <v>14</v>
      </c>
      <c r="Q43" s="14">
        <v>0</v>
      </c>
      <c r="R43" s="14">
        <f t="shared" si="6"/>
        <v>14</v>
      </c>
      <c r="S43" s="7" t="str">
        <f t="shared" si="7"/>
        <v>分拣摆渡</v>
      </c>
    </row>
    <row r="44" spans="1:19" s="17" customFormat="1" ht="18.75" hidden="1">
      <c r="A44" s="8">
        <v>43192</v>
      </c>
      <c r="B44" s="9" t="s">
        <v>209</v>
      </c>
      <c r="C44" s="25">
        <v>625</v>
      </c>
      <c r="D44" s="25">
        <v>635</v>
      </c>
      <c r="E44" s="11" t="s">
        <v>53</v>
      </c>
      <c r="F44" s="11" t="s">
        <v>120</v>
      </c>
      <c r="G44" s="11" t="s">
        <v>53</v>
      </c>
      <c r="H44" s="11" t="s">
        <v>212</v>
      </c>
      <c r="I44" s="46" t="s">
        <v>847</v>
      </c>
      <c r="J44" s="13"/>
      <c r="K44" s="7" t="str">
        <f t="shared" si="4"/>
        <v>武汉威伟机械</v>
      </c>
      <c r="L44" s="26" t="str">
        <f>VLOOKUP(N44,ch!$A$1:$B$31,2,0)</f>
        <v>鄂AZV373</v>
      </c>
      <c r="M44" s="26" t="s">
        <v>175</v>
      </c>
      <c r="N44" s="29" t="s">
        <v>41</v>
      </c>
      <c r="O44" s="7" t="str">
        <f t="shared" si="5"/>
        <v>9.6米</v>
      </c>
      <c r="P44" s="14">
        <v>14</v>
      </c>
      <c r="Q44" s="14">
        <v>0</v>
      </c>
      <c r="R44" s="14">
        <f t="shared" si="6"/>
        <v>14</v>
      </c>
      <c r="S44" s="7" t="str">
        <f t="shared" si="7"/>
        <v>分拣摆渡</v>
      </c>
    </row>
    <row r="45" spans="1:19" s="17" customFormat="1" ht="18.75" hidden="1">
      <c r="A45" s="8">
        <v>43192</v>
      </c>
      <c r="B45" s="9" t="s">
        <v>209</v>
      </c>
      <c r="C45" s="25">
        <v>545</v>
      </c>
      <c r="D45" s="25">
        <v>555</v>
      </c>
      <c r="E45" s="11" t="s">
        <v>53</v>
      </c>
      <c r="F45" s="11" t="s">
        <v>120</v>
      </c>
      <c r="G45" s="11" t="s">
        <v>53</v>
      </c>
      <c r="H45" s="11" t="s">
        <v>212</v>
      </c>
      <c r="I45" s="46" t="s">
        <v>848</v>
      </c>
      <c r="J45" s="13"/>
      <c r="K45" s="7" t="str">
        <f t="shared" si="4"/>
        <v>武汉威伟机械</v>
      </c>
      <c r="L45" s="26" t="str">
        <f>VLOOKUP(N45,ch!$A$1:$B$31,2,0)</f>
        <v>鄂AZV373</v>
      </c>
      <c r="M45" s="26" t="s">
        <v>175</v>
      </c>
      <c r="N45" s="29" t="s">
        <v>41</v>
      </c>
      <c r="O45" s="7" t="str">
        <f t="shared" si="5"/>
        <v>9.6米</v>
      </c>
      <c r="P45" s="14">
        <v>14</v>
      </c>
      <c r="Q45" s="14">
        <v>0</v>
      </c>
      <c r="R45" s="14">
        <f t="shared" si="6"/>
        <v>14</v>
      </c>
      <c r="S45" s="7" t="str">
        <f t="shared" si="7"/>
        <v>分拣摆渡</v>
      </c>
    </row>
    <row r="46" spans="1:19" s="17" customFormat="1" ht="18.75" hidden="1">
      <c r="A46" s="8">
        <v>43192</v>
      </c>
      <c r="B46" s="9" t="s">
        <v>209</v>
      </c>
      <c r="C46" s="25">
        <v>457</v>
      </c>
      <c r="D46" s="25">
        <v>507</v>
      </c>
      <c r="E46" s="11" t="s">
        <v>53</v>
      </c>
      <c r="F46" s="11" t="s">
        <v>120</v>
      </c>
      <c r="G46" s="11" t="s">
        <v>53</v>
      </c>
      <c r="H46" s="11" t="s">
        <v>212</v>
      </c>
      <c r="I46" s="46" t="s">
        <v>849</v>
      </c>
      <c r="J46" s="13"/>
      <c r="K46" s="7" t="str">
        <f t="shared" si="4"/>
        <v>武汉威伟机械</v>
      </c>
      <c r="L46" s="26" t="str">
        <f>VLOOKUP(N46,ch!$A$1:$B$31,2,0)</f>
        <v>鄂AZV373</v>
      </c>
      <c r="M46" s="26" t="s">
        <v>175</v>
      </c>
      <c r="N46" s="29" t="s">
        <v>41</v>
      </c>
      <c r="O46" s="7" t="str">
        <f t="shared" si="5"/>
        <v>9.6米</v>
      </c>
      <c r="P46" s="14">
        <v>14</v>
      </c>
      <c r="Q46" s="14">
        <v>0</v>
      </c>
      <c r="R46" s="14">
        <f t="shared" si="6"/>
        <v>14</v>
      </c>
      <c r="S46" s="7" t="str">
        <f t="shared" si="7"/>
        <v>分拣摆渡</v>
      </c>
    </row>
    <row r="47" spans="1:19" s="17" customFormat="1" ht="18.75" hidden="1">
      <c r="A47" s="8">
        <v>43192</v>
      </c>
      <c r="B47" s="9" t="s">
        <v>209</v>
      </c>
      <c r="C47" s="25">
        <v>415</v>
      </c>
      <c r="D47" s="25">
        <v>425</v>
      </c>
      <c r="E47" s="11" t="s">
        <v>53</v>
      </c>
      <c r="F47" s="11" t="s">
        <v>120</v>
      </c>
      <c r="G47" s="11" t="s">
        <v>53</v>
      </c>
      <c r="H47" s="11" t="s">
        <v>212</v>
      </c>
      <c r="I47" s="46" t="s">
        <v>850</v>
      </c>
      <c r="J47" s="13"/>
      <c r="K47" s="7" t="str">
        <f t="shared" si="4"/>
        <v>武汉威伟机械</v>
      </c>
      <c r="L47" s="26" t="str">
        <f>VLOOKUP(N47,ch!$A$1:$B$31,2,0)</f>
        <v>鄂AZV373</v>
      </c>
      <c r="M47" s="26" t="s">
        <v>175</v>
      </c>
      <c r="N47" s="29" t="s">
        <v>41</v>
      </c>
      <c r="O47" s="7" t="str">
        <f t="shared" si="5"/>
        <v>9.6米</v>
      </c>
      <c r="P47" s="14">
        <v>14</v>
      </c>
      <c r="Q47" s="14">
        <v>0</v>
      </c>
      <c r="R47" s="14">
        <f t="shared" si="6"/>
        <v>14</v>
      </c>
      <c r="S47" s="7" t="str">
        <f t="shared" si="7"/>
        <v>分拣摆渡</v>
      </c>
    </row>
    <row r="48" spans="1:19" s="17" customFormat="1" ht="18.75" hidden="1">
      <c r="A48" s="8">
        <v>43192</v>
      </c>
      <c r="B48" s="9" t="s">
        <v>209</v>
      </c>
      <c r="C48" s="25">
        <v>336</v>
      </c>
      <c r="D48" s="25">
        <v>346</v>
      </c>
      <c r="E48" s="11" t="s">
        <v>53</v>
      </c>
      <c r="F48" s="11" t="s">
        <v>120</v>
      </c>
      <c r="G48" s="11" t="s">
        <v>53</v>
      </c>
      <c r="H48" s="11" t="s">
        <v>212</v>
      </c>
      <c r="I48" s="46" t="s">
        <v>851</v>
      </c>
      <c r="J48" s="13"/>
      <c r="K48" s="7" t="str">
        <f t="shared" si="4"/>
        <v>武汉威伟机械</v>
      </c>
      <c r="L48" s="26" t="str">
        <f>VLOOKUP(N48,ch!$A$1:$B$31,2,0)</f>
        <v>鄂AZV373</v>
      </c>
      <c r="M48" s="26" t="s">
        <v>175</v>
      </c>
      <c r="N48" s="29" t="s">
        <v>41</v>
      </c>
      <c r="O48" s="7" t="str">
        <f t="shared" si="5"/>
        <v>9.6米</v>
      </c>
      <c r="P48" s="14">
        <v>14</v>
      </c>
      <c r="Q48" s="14">
        <v>0</v>
      </c>
      <c r="R48" s="14">
        <f t="shared" si="6"/>
        <v>14</v>
      </c>
      <c r="S48" s="7" t="str">
        <f t="shared" si="7"/>
        <v>分拣摆渡</v>
      </c>
    </row>
    <row r="49" spans="1:19" s="17" customFormat="1" ht="18.75" hidden="1">
      <c r="A49" s="8">
        <v>43192</v>
      </c>
      <c r="B49" s="9" t="s">
        <v>209</v>
      </c>
      <c r="C49" s="25">
        <v>250</v>
      </c>
      <c r="D49" s="25">
        <v>300</v>
      </c>
      <c r="E49" s="11" t="s">
        <v>53</v>
      </c>
      <c r="F49" s="11" t="s">
        <v>120</v>
      </c>
      <c r="G49" s="11" t="s">
        <v>53</v>
      </c>
      <c r="H49" s="11" t="s">
        <v>212</v>
      </c>
      <c r="I49" s="46" t="s">
        <v>852</v>
      </c>
      <c r="J49" s="13"/>
      <c r="K49" s="7" t="str">
        <f t="shared" si="4"/>
        <v>武汉威伟机械</v>
      </c>
      <c r="L49" s="26" t="str">
        <f>VLOOKUP(N49,ch!$A$1:$B$31,2,0)</f>
        <v>鄂AZV373</v>
      </c>
      <c r="M49" s="26" t="s">
        <v>175</v>
      </c>
      <c r="N49" s="29" t="s">
        <v>41</v>
      </c>
      <c r="O49" s="7" t="str">
        <f t="shared" si="5"/>
        <v>9.6米</v>
      </c>
      <c r="P49" s="14">
        <v>14</v>
      </c>
      <c r="Q49" s="14">
        <v>0</v>
      </c>
      <c r="R49" s="14">
        <f t="shared" si="6"/>
        <v>14</v>
      </c>
      <c r="S49" s="7" t="str">
        <f t="shared" si="7"/>
        <v>分拣摆渡</v>
      </c>
    </row>
    <row r="50" spans="1:19" s="17" customFormat="1" ht="18.75" hidden="1">
      <c r="A50" s="8">
        <v>43192</v>
      </c>
      <c r="B50" s="9" t="s">
        <v>209</v>
      </c>
      <c r="C50" s="25">
        <v>202</v>
      </c>
      <c r="D50" s="25">
        <v>212</v>
      </c>
      <c r="E50" s="11" t="s">
        <v>53</v>
      </c>
      <c r="F50" s="11" t="s">
        <v>120</v>
      </c>
      <c r="G50" s="11" t="s">
        <v>53</v>
      </c>
      <c r="H50" s="11" t="s">
        <v>212</v>
      </c>
      <c r="I50" s="46" t="s">
        <v>853</v>
      </c>
      <c r="J50" s="13"/>
      <c r="K50" s="7" t="str">
        <f t="shared" si="4"/>
        <v>武汉威伟机械</v>
      </c>
      <c r="L50" s="26" t="str">
        <f>VLOOKUP(N50,ch!$A$1:$B$31,2,0)</f>
        <v>鄂AZV373</v>
      </c>
      <c r="M50" s="26" t="s">
        <v>175</v>
      </c>
      <c r="N50" s="29" t="s">
        <v>41</v>
      </c>
      <c r="O50" s="7" t="str">
        <f t="shared" si="5"/>
        <v>9.6米</v>
      </c>
      <c r="P50" s="14">
        <v>13</v>
      </c>
      <c r="Q50" s="14">
        <v>0</v>
      </c>
      <c r="R50" s="14">
        <f t="shared" si="6"/>
        <v>13</v>
      </c>
      <c r="S50" s="7" t="str">
        <f t="shared" si="7"/>
        <v>分拣摆渡</v>
      </c>
    </row>
    <row r="51" spans="1:19" s="17" customFormat="1" ht="18.75" hidden="1">
      <c r="A51" s="8">
        <v>43192</v>
      </c>
      <c r="B51" s="9" t="s">
        <v>209</v>
      </c>
      <c r="C51" s="25">
        <v>108</v>
      </c>
      <c r="D51" s="25">
        <v>124</v>
      </c>
      <c r="E51" s="11" t="s">
        <v>53</v>
      </c>
      <c r="F51" s="11" t="s">
        <v>120</v>
      </c>
      <c r="G51" s="11" t="s">
        <v>53</v>
      </c>
      <c r="H51" s="11" t="s">
        <v>212</v>
      </c>
      <c r="I51" s="46" t="s">
        <v>854</v>
      </c>
      <c r="J51" s="13"/>
      <c r="K51" s="7" t="str">
        <f t="shared" si="4"/>
        <v>武汉威伟机械</v>
      </c>
      <c r="L51" s="26" t="str">
        <f>VLOOKUP(N51,ch!$A$1:$B$31,2,0)</f>
        <v>鄂AZV373</v>
      </c>
      <c r="M51" s="26" t="s">
        <v>175</v>
      </c>
      <c r="N51" s="29" t="s">
        <v>41</v>
      </c>
      <c r="O51" s="7" t="str">
        <f t="shared" si="5"/>
        <v>9.6米</v>
      </c>
      <c r="P51" s="14">
        <v>14</v>
      </c>
      <c r="Q51" s="14">
        <v>0</v>
      </c>
      <c r="R51" s="14">
        <f t="shared" si="6"/>
        <v>14</v>
      </c>
      <c r="S51" s="7" t="str">
        <f t="shared" si="7"/>
        <v>分拣摆渡</v>
      </c>
    </row>
    <row r="52" spans="1:19" s="17" customFormat="1" ht="18.75" hidden="1">
      <c r="A52" s="8">
        <v>43192</v>
      </c>
      <c r="B52" s="9" t="s">
        <v>209</v>
      </c>
      <c r="C52" s="25">
        <v>810</v>
      </c>
      <c r="D52" s="25">
        <v>820</v>
      </c>
      <c r="E52" s="11" t="s">
        <v>119</v>
      </c>
      <c r="F52" s="11" t="s">
        <v>120</v>
      </c>
      <c r="G52" s="11" t="s">
        <v>53</v>
      </c>
      <c r="H52" s="11" t="s">
        <v>212</v>
      </c>
      <c r="I52" s="46" t="s">
        <v>855</v>
      </c>
      <c r="J52" s="13"/>
      <c r="K52" s="7" t="str">
        <f t="shared" si="4"/>
        <v>武汉威伟机械</v>
      </c>
      <c r="L52" s="26" t="str">
        <f>VLOOKUP(N52,ch!$A$1:$B$31,2,0)</f>
        <v>鄂ABY277</v>
      </c>
      <c r="M52" s="26" t="s">
        <v>168</v>
      </c>
      <c r="N52" s="29" t="s">
        <v>192</v>
      </c>
      <c r="O52" s="7" t="str">
        <f t="shared" si="5"/>
        <v>9.6米</v>
      </c>
      <c r="P52" s="14">
        <v>14</v>
      </c>
      <c r="Q52" s="14">
        <v>0</v>
      </c>
      <c r="R52" s="14">
        <f t="shared" si="6"/>
        <v>14</v>
      </c>
      <c r="S52" s="7" t="str">
        <f t="shared" si="7"/>
        <v>分拣摆渡</v>
      </c>
    </row>
    <row r="53" spans="1:19" s="17" customFormat="1" ht="18.75" hidden="1">
      <c r="A53" s="8">
        <v>43192</v>
      </c>
      <c r="B53" s="9" t="s">
        <v>209</v>
      </c>
      <c r="C53" s="25">
        <v>732</v>
      </c>
      <c r="D53" s="25">
        <v>742</v>
      </c>
      <c r="E53" s="11" t="s">
        <v>119</v>
      </c>
      <c r="F53" s="11" t="s">
        <v>120</v>
      </c>
      <c r="G53" s="11" t="s">
        <v>53</v>
      </c>
      <c r="H53" s="11" t="s">
        <v>212</v>
      </c>
      <c r="I53" s="46" t="s">
        <v>856</v>
      </c>
      <c r="J53" s="13"/>
      <c r="K53" s="7" t="str">
        <f t="shared" si="4"/>
        <v>武汉威伟机械</v>
      </c>
      <c r="L53" s="26" t="str">
        <f>VLOOKUP(N53,ch!$A$1:$B$31,2,0)</f>
        <v>鄂ABY277</v>
      </c>
      <c r="M53" s="26" t="s">
        <v>168</v>
      </c>
      <c r="N53" s="29" t="s">
        <v>192</v>
      </c>
      <c r="O53" s="7" t="str">
        <f t="shared" si="5"/>
        <v>9.6米</v>
      </c>
      <c r="P53" s="14">
        <v>14</v>
      </c>
      <c r="Q53" s="14">
        <v>0</v>
      </c>
      <c r="R53" s="14">
        <f t="shared" si="6"/>
        <v>14</v>
      </c>
      <c r="S53" s="7" t="str">
        <f t="shared" si="7"/>
        <v>分拣摆渡</v>
      </c>
    </row>
    <row r="54" spans="1:19" s="17" customFormat="1" ht="18.75" hidden="1">
      <c r="A54" s="8">
        <v>43192</v>
      </c>
      <c r="B54" s="9" t="s">
        <v>209</v>
      </c>
      <c r="C54" s="25">
        <v>607</v>
      </c>
      <c r="D54" s="25">
        <v>617</v>
      </c>
      <c r="E54" s="11" t="s">
        <v>119</v>
      </c>
      <c r="F54" s="11" t="s">
        <v>120</v>
      </c>
      <c r="G54" s="11" t="s">
        <v>53</v>
      </c>
      <c r="H54" s="11" t="s">
        <v>212</v>
      </c>
      <c r="I54" s="46" t="s">
        <v>857</v>
      </c>
      <c r="J54" s="13"/>
      <c r="K54" s="7" t="str">
        <f t="shared" si="4"/>
        <v>武汉威伟机械</v>
      </c>
      <c r="L54" s="26" t="str">
        <f>VLOOKUP(N54,ch!$A$1:$B$31,2,0)</f>
        <v>鄂ABY277</v>
      </c>
      <c r="M54" s="26" t="s">
        <v>168</v>
      </c>
      <c r="N54" s="29" t="s">
        <v>192</v>
      </c>
      <c r="O54" s="7" t="str">
        <f t="shared" si="5"/>
        <v>9.6米</v>
      </c>
      <c r="P54" s="14">
        <v>14</v>
      </c>
      <c r="Q54" s="14">
        <v>0</v>
      </c>
      <c r="R54" s="14">
        <f t="shared" si="6"/>
        <v>14</v>
      </c>
      <c r="S54" s="7" t="str">
        <f t="shared" si="7"/>
        <v>分拣摆渡</v>
      </c>
    </row>
    <row r="55" spans="1:19" s="17" customFormat="1" ht="18.75" hidden="1">
      <c r="A55" s="8">
        <v>43192</v>
      </c>
      <c r="B55" s="9" t="s">
        <v>209</v>
      </c>
      <c r="C55" s="25">
        <v>525</v>
      </c>
      <c r="D55" s="25">
        <v>535</v>
      </c>
      <c r="E55" s="11" t="s">
        <v>119</v>
      </c>
      <c r="F55" s="11" t="s">
        <v>120</v>
      </c>
      <c r="G55" s="11" t="s">
        <v>53</v>
      </c>
      <c r="H55" s="11" t="s">
        <v>212</v>
      </c>
      <c r="I55" s="46" t="s">
        <v>858</v>
      </c>
      <c r="J55" s="13"/>
      <c r="K55" s="7" t="str">
        <f t="shared" si="4"/>
        <v>武汉威伟机械</v>
      </c>
      <c r="L55" s="26" t="str">
        <f>VLOOKUP(N55,ch!$A$1:$B$31,2,0)</f>
        <v>鄂ABY277</v>
      </c>
      <c r="M55" s="26" t="s">
        <v>168</v>
      </c>
      <c r="N55" s="29" t="s">
        <v>192</v>
      </c>
      <c r="O55" s="7" t="str">
        <f t="shared" si="5"/>
        <v>9.6米</v>
      </c>
      <c r="P55" s="14">
        <v>14</v>
      </c>
      <c r="Q55" s="14">
        <v>0</v>
      </c>
      <c r="R55" s="14">
        <f t="shared" si="6"/>
        <v>14</v>
      </c>
      <c r="S55" s="7" t="str">
        <f t="shared" si="7"/>
        <v>分拣摆渡</v>
      </c>
    </row>
    <row r="56" spans="1:19" s="17" customFormat="1" ht="18.75" hidden="1">
      <c r="A56" s="8">
        <v>43192</v>
      </c>
      <c r="B56" s="9" t="s">
        <v>209</v>
      </c>
      <c r="C56" s="25">
        <v>455</v>
      </c>
      <c r="D56" s="25">
        <v>505</v>
      </c>
      <c r="E56" s="11" t="s">
        <v>119</v>
      </c>
      <c r="F56" s="11" t="s">
        <v>120</v>
      </c>
      <c r="G56" s="11" t="s">
        <v>53</v>
      </c>
      <c r="H56" s="11" t="s">
        <v>212</v>
      </c>
      <c r="I56" s="46" t="s">
        <v>859</v>
      </c>
      <c r="J56" s="13"/>
      <c r="K56" s="7" t="str">
        <f t="shared" si="4"/>
        <v>武汉威伟机械</v>
      </c>
      <c r="L56" s="26" t="str">
        <f>VLOOKUP(N56,ch!$A$1:$B$31,2,0)</f>
        <v>鄂ABY277</v>
      </c>
      <c r="M56" s="26" t="s">
        <v>168</v>
      </c>
      <c r="N56" s="29" t="s">
        <v>192</v>
      </c>
      <c r="O56" s="7" t="str">
        <f t="shared" si="5"/>
        <v>9.6米</v>
      </c>
      <c r="P56" s="14">
        <v>14</v>
      </c>
      <c r="Q56" s="14">
        <v>0</v>
      </c>
      <c r="R56" s="14">
        <f t="shared" si="6"/>
        <v>14</v>
      </c>
      <c r="S56" s="7" t="str">
        <f t="shared" si="7"/>
        <v>分拣摆渡</v>
      </c>
    </row>
    <row r="57" spans="1:19" s="17" customFormat="1" ht="18.75" hidden="1">
      <c r="A57" s="8">
        <v>43192</v>
      </c>
      <c r="B57" s="9" t="s">
        <v>209</v>
      </c>
      <c r="C57" s="25">
        <v>355</v>
      </c>
      <c r="D57" s="25">
        <v>405</v>
      </c>
      <c r="E57" s="11" t="s">
        <v>119</v>
      </c>
      <c r="F57" s="11" t="s">
        <v>120</v>
      </c>
      <c r="G57" s="11" t="s">
        <v>53</v>
      </c>
      <c r="H57" s="11" t="s">
        <v>212</v>
      </c>
      <c r="I57" s="46" t="s">
        <v>860</v>
      </c>
      <c r="J57" s="13"/>
      <c r="K57" s="7" t="str">
        <f t="shared" si="4"/>
        <v>武汉威伟机械</v>
      </c>
      <c r="L57" s="26" t="str">
        <f>VLOOKUP(N57,ch!$A$1:$B$31,2,0)</f>
        <v>鄂ABY277</v>
      </c>
      <c r="M57" s="26" t="s">
        <v>168</v>
      </c>
      <c r="N57" s="29" t="s">
        <v>192</v>
      </c>
      <c r="O57" s="7" t="str">
        <f t="shared" si="5"/>
        <v>9.6米</v>
      </c>
      <c r="P57" s="14">
        <v>14</v>
      </c>
      <c r="Q57" s="14">
        <v>0</v>
      </c>
      <c r="R57" s="14">
        <f t="shared" si="6"/>
        <v>14</v>
      </c>
      <c r="S57" s="7" t="str">
        <f t="shared" si="7"/>
        <v>分拣摆渡</v>
      </c>
    </row>
    <row r="58" spans="1:19" s="17" customFormat="1" ht="18.75" hidden="1">
      <c r="A58" s="8">
        <v>43192</v>
      </c>
      <c r="B58" s="9" t="s">
        <v>209</v>
      </c>
      <c r="C58" s="25">
        <v>310</v>
      </c>
      <c r="D58" s="25">
        <v>320</v>
      </c>
      <c r="E58" s="11" t="s">
        <v>119</v>
      </c>
      <c r="F58" s="11" t="s">
        <v>120</v>
      </c>
      <c r="G58" s="11" t="s">
        <v>53</v>
      </c>
      <c r="H58" s="11" t="s">
        <v>212</v>
      </c>
      <c r="I58" s="46" t="s">
        <v>861</v>
      </c>
      <c r="J58" s="13"/>
      <c r="K58" s="7" t="str">
        <f t="shared" si="4"/>
        <v>武汉威伟机械</v>
      </c>
      <c r="L58" s="26" t="str">
        <f>VLOOKUP(N58,ch!$A$1:$B$31,2,0)</f>
        <v>鄂ABY277</v>
      </c>
      <c r="M58" s="26" t="s">
        <v>168</v>
      </c>
      <c r="N58" s="29" t="s">
        <v>192</v>
      </c>
      <c r="O58" s="7" t="str">
        <f t="shared" si="5"/>
        <v>9.6米</v>
      </c>
      <c r="P58" s="14">
        <v>14</v>
      </c>
      <c r="Q58" s="14">
        <v>0</v>
      </c>
      <c r="R58" s="14">
        <f t="shared" si="6"/>
        <v>14</v>
      </c>
      <c r="S58" s="7" t="str">
        <f t="shared" si="7"/>
        <v>分拣摆渡</v>
      </c>
    </row>
    <row r="59" spans="1:19" s="17" customFormat="1" ht="18.75" hidden="1">
      <c r="A59" s="8">
        <v>43192</v>
      </c>
      <c r="B59" s="9" t="s">
        <v>209</v>
      </c>
      <c r="C59" s="25">
        <v>225</v>
      </c>
      <c r="D59" s="25">
        <v>235</v>
      </c>
      <c r="E59" s="11" t="s">
        <v>119</v>
      </c>
      <c r="F59" s="11" t="s">
        <v>120</v>
      </c>
      <c r="G59" s="11" t="s">
        <v>53</v>
      </c>
      <c r="H59" s="11" t="s">
        <v>212</v>
      </c>
      <c r="I59" s="46" t="s">
        <v>862</v>
      </c>
      <c r="J59" s="13"/>
      <c r="K59" s="7" t="str">
        <f t="shared" si="4"/>
        <v>武汉威伟机械</v>
      </c>
      <c r="L59" s="26" t="str">
        <f>VLOOKUP(N59,ch!$A$1:$B$31,2,0)</f>
        <v>鄂ABY277</v>
      </c>
      <c r="M59" s="26" t="s">
        <v>168</v>
      </c>
      <c r="N59" s="29" t="s">
        <v>192</v>
      </c>
      <c r="O59" s="7" t="str">
        <f t="shared" si="5"/>
        <v>9.6米</v>
      </c>
      <c r="P59" s="14">
        <v>14</v>
      </c>
      <c r="Q59" s="14">
        <v>0</v>
      </c>
      <c r="R59" s="14">
        <f t="shared" si="6"/>
        <v>14</v>
      </c>
      <c r="S59" s="7" t="str">
        <f t="shared" si="7"/>
        <v>分拣摆渡</v>
      </c>
    </row>
    <row r="60" spans="1:19" s="17" customFormat="1" ht="18.75" hidden="1">
      <c r="A60" s="8">
        <v>43192</v>
      </c>
      <c r="B60" s="9" t="s">
        <v>209</v>
      </c>
      <c r="C60" s="25">
        <v>133</v>
      </c>
      <c r="D60" s="25">
        <v>141</v>
      </c>
      <c r="E60" s="11" t="s">
        <v>119</v>
      </c>
      <c r="F60" s="11" t="s">
        <v>120</v>
      </c>
      <c r="G60" s="11" t="s">
        <v>53</v>
      </c>
      <c r="H60" s="11" t="s">
        <v>212</v>
      </c>
      <c r="I60" s="46" t="s">
        <v>863</v>
      </c>
      <c r="J60" s="13"/>
      <c r="K60" s="7" t="str">
        <f t="shared" si="4"/>
        <v>武汉威伟机械</v>
      </c>
      <c r="L60" s="26" t="str">
        <f>VLOOKUP(N60,ch!$A$1:$B$31,2,0)</f>
        <v>鄂ABY277</v>
      </c>
      <c r="M60" s="26" t="s">
        <v>168</v>
      </c>
      <c r="N60" s="29" t="s">
        <v>192</v>
      </c>
      <c r="O60" s="7" t="str">
        <f t="shared" si="5"/>
        <v>9.6米</v>
      </c>
      <c r="P60" s="14">
        <v>11</v>
      </c>
      <c r="Q60" s="14">
        <v>0</v>
      </c>
      <c r="R60" s="14">
        <f t="shared" si="6"/>
        <v>11</v>
      </c>
      <c r="S60" s="7" t="str">
        <f t="shared" si="7"/>
        <v>分拣摆渡</v>
      </c>
    </row>
    <row r="61" spans="1:19" s="17" customFormat="1" ht="18.75" hidden="1">
      <c r="A61" s="8">
        <v>43192</v>
      </c>
      <c r="B61" s="9" t="s">
        <v>209</v>
      </c>
      <c r="C61" s="25">
        <v>30</v>
      </c>
      <c r="D61" s="25">
        <v>40</v>
      </c>
      <c r="E61" s="11" t="s">
        <v>119</v>
      </c>
      <c r="F61" s="11" t="s">
        <v>120</v>
      </c>
      <c r="G61" s="11" t="s">
        <v>53</v>
      </c>
      <c r="H61" s="11" t="s">
        <v>212</v>
      </c>
      <c r="I61" s="46" t="s">
        <v>864</v>
      </c>
      <c r="J61" s="13"/>
      <c r="K61" s="7" t="str">
        <f t="shared" si="4"/>
        <v>武汉威伟机械</v>
      </c>
      <c r="L61" s="26" t="str">
        <f>VLOOKUP(N61,ch!$A$1:$B$31,2,0)</f>
        <v>鄂ABY277</v>
      </c>
      <c r="M61" s="26" t="s">
        <v>168</v>
      </c>
      <c r="N61" s="29" t="s">
        <v>192</v>
      </c>
      <c r="O61" s="7" t="str">
        <f t="shared" si="5"/>
        <v>9.6米</v>
      </c>
      <c r="P61" s="14">
        <v>11</v>
      </c>
      <c r="Q61" s="14">
        <v>0</v>
      </c>
      <c r="R61" s="14">
        <f t="shared" si="6"/>
        <v>11</v>
      </c>
      <c r="S61" s="7" t="str">
        <f t="shared" si="7"/>
        <v>分拣摆渡</v>
      </c>
    </row>
    <row r="62" spans="1:19" s="17" customFormat="1" ht="18.75" hidden="1">
      <c r="A62" s="8">
        <v>43192</v>
      </c>
      <c r="B62" s="9" t="s">
        <v>209</v>
      </c>
      <c r="C62" s="25">
        <v>850</v>
      </c>
      <c r="D62" s="25">
        <v>900</v>
      </c>
      <c r="E62" s="11" t="s">
        <v>119</v>
      </c>
      <c r="F62" s="11" t="s">
        <v>120</v>
      </c>
      <c r="G62" s="11" t="s">
        <v>53</v>
      </c>
      <c r="H62" s="11" t="s">
        <v>212</v>
      </c>
      <c r="I62" s="46" t="s">
        <v>865</v>
      </c>
      <c r="J62" s="13"/>
      <c r="K62" s="7" t="str">
        <f t="shared" si="4"/>
        <v>武汉威伟机械</v>
      </c>
      <c r="L62" s="26" t="str">
        <f>VLOOKUP(N62,ch!$A$1:$B$31,2,0)</f>
        <v>鄂ABY277</v>
      </c>
      <c r="M62" s="26" t="s">
        <v>168</v>
      </c>
      <c r="N62" s="29" t="s">
        <v>192</v>
      </c>
      <c r="O62" s="7" t="str">
        <f t="shared" si="5"/>
        <v>9.6米</v>
      </c>
      <c r="P62" s="14">
        <v>14</v>
      </c>
      <c r="Q62" s="14">
        <v>0</v>
      </c>
      <c r="R62" s="14">
        <f t="shared" si="6"/>
        <v>14</v>
      </c>
      <c r="S62" s="7" t="str">
        <f t="shared" si="7"/>
        <v>分拣摆渡</v>
      </c>
    </row>
    <row r="63" spans="1:19" s="17" customFormat="1" ht="18.75" hidden="1">
      <c r="A63" s="8">
        <v>43192</v>
      </c>
      <c r="B63" s="9" t="s">
        <v>209</v>
      </c>
      <c r="C63" s="25">
        <v>655</v>
      </c>
      <c r="D63" s="25">
        <v>705</v>
      </c>
      <c r="E63" s="11" t="s">
        <v>119</v>
      </c>
      <c r="F63" s="11" t="s">
        <v>120</v>
      </c>
      <c r="G63" s="11" t="s">
        <v>53</v>
      </c>
      <c r="H63" s="11" t="s">
        <v>212</v>
      </c>
      <c r="I63" s="46" t="s">
        <v>866</v>
      </c>
      <c r="J63" s="13"/>
      <c r="K63" s="7" t="str">
        <f t="shared" si="4"/>
        <v>武汉威伟机械</v>
      </c>
      <c r="L63" s="26" t="str">
        <f>VLOOKUP(N63,ch!$A$1:$B$31,2,0)</f>
        <v>鄂ABY277</v>
      </c>
      <c r="M63" s="26" t="s">
        <v>168</v>
      </c>
      <c r="N63" s="29" t="s">
        <v>192</v>
      </c>
      <c r="O63" s="7" t="str">
        <f t="shared" si="5"/>
        <v>9.6米</v>
      </c>
      <c r="P63" s="14">
        <v>14</v>
      </c>
      <c r="Q63" s="14">
        <v>0</v>
      </c>
      <c r="R63" s="14">
        <f t="shared" si="6"/>
        <v>14</v>
      </c>
      <c r="S63" s="7" t="str">
        <f t="shared" si="7"/>
        <v>分拣摆渡</v>
      </c>
    </row>
    <row r="64" spans="1:19" s="17" customFormat="1" ht="18.75">
      <c r="A64" s="8">
        <v>43192</v>
      </c>
      <c r="B64" s="9" t="s">
        <v>279</v>
      </c>
      <c r="C64" s="25">
        <v>2045</v>
      </c>
      <c r="D64" s="25">
        <v>2115</v>
      </c>
      <c r="E64" s="11" t="s">
        <v>53</v>
      </c>
      <c r="F64" s="11" t="s">
        <v>54</v>
      </c>
      <c r="G64" s="11" t="s">
        <v>31</v>
      </c>
      <c r="H64" s="11" t="s">
        <v>32</v>
      </c>
      <c r="I64" s="46" t="s">
        <v>867</v>
      </c>
      <c r="J64" s="19" t="s">
        <v>281</v>
      </c>
      <c r="K64" s="7" t="str">
        <f t="shared" si="4"/>
        <v>武汉威伟机械</v>
      </c>
      <c r="L64" s="26" t="str">
        <f>VLOOKUP(N64,ch!$A$1:$B$31,2,0)</f>
        <v>鄂AAW309</v>
      </c>
      <c r="M64" s="26" t="s">
        <v>166</v>
      </c>
      <c r="N64" s="29" t="s">
        <v>144</v>
      </c>
      <c r="O64" s="7" t="str">
        <f t="shared" si="5"/>
        <v>9.6米</v>
      </c>
      <c r="P64" s="14">
        <v>14</v>
      </c>
      <c r="Q64" s="14">
        <v>0</v>
      </c>
      <c r="R64" s="14">
        <f t="shared" si="6"/>
        <v>14</v>
      </c>
      <c r="S64" s="7" t="str">
        <f t="shared" si="7"/>
        <v>分拣摆渡</v>
      </c>
    </row>
    <row r="65" spans="1:19" s="17" customFormat="1" ht="18.75">
      <c r="A65" s="8">
        <v>43192</v>
      </c>
      <c r="B65" s="9" t="s">
        <v>279</v>
      </c>
      <c r="C65" s="25">
        <v>2206</v>
      </c>
      <c r="D65" s="25">
        <v>2225</v>
      </c>
      <c r="E65" s="11" t="s">
        <v>53</v>
      </c>
      <c r="F65" s="11" t="s">
        <v>54</v>
      </c>
      <c r="G65" s="11" t="s">
        <v>31</v>
      </c>
      <c r="H65" s="11" t="s">
        <v>32</v>
      </c>
      <c r="I65" s="46" t="s">
        <v>868</v>
      </c>
      <c r="J65" s="19" t="s">
        <v>283</v>
      </c>
      <c r="K65" s="7" t="str">
        <f t="shared" si="4"/>
        <v>武汉威伟机械</v>
      </c>
      <c r="L65" s="26" t="str">
        <f>VLOOKUP(N65,ch!$A$1:$B$31,2,0)</f>
        <v>鄂AAW309</v>
      </c>
      <c r="M65" s="26" t="s">
        <v>166</v>
      </c>
      <c r="N65" s="29" t="s">
        <v>144</v>
      </c>
      <c r="O65" s="7" t="str">
        <f t="shared" si="5"/>
        <v>9.6米</v>
      </c>
      <c r="P65" s="14">
        <v>8</v>
      </c>
      <c r="Q65" s="14">
        <v>0</v>
      </c>
      <c r="R65" s="14">
        <f t="shared" si="6"/>
        <v>8</v>
      </c>
      <c r="S65" s="7" t="str">
        <f t="shared" si="7"/>
        <v>分拣摆渡</v>
      </c>
    </row>
    <row r="66" spans="1:19" s="17" customFormat="1" ht="18.75">
      <c r="A66" s="8">
        <v>43192</v>
      </c>
      <c r="B66" s="9" t="s">
        <v>108</v>
      </c>
      <c r="C66" s="25">
        <v>2116</v>
      </c>
      <c r="D66" s="25">
        <v>2136</v>
      </c>
      <c r="E66" s="11" t="s">
        <v>53</v>
      </c>
      <c r="F66" s="11" t="s">
        <v>54</v>
      </c>
      <c r="G66" s="11" t="s">
        <v>31</v>
      </c>
      <c r="H66" s="11" t="s">
        <v>32</v>
      </c>
      <c r="I66" s="46" t="s">
        <v>869</v>
      </c>
      <c r="J66" s="19" t="s">
        <v>304</v>
      </c>
      <c r="K66" s="7" t="str">
        <f t="shared" si="4"/>
        <v>武汉威伟机械</v>
      </c>
      <c r="L66" s="26" t="str">
        <f>VLOOKUP(N66,ch!$A$1:$B$31,2,0)</f>
        <v>鄂AZR992</v>
      </c>
      <c r="M66" s="26" t="s">
        <v>184</v>
      </c>
      <c r="N66" s="29" t="s">
        <v>107</v>
      </c>
      <c r="O66" s="7" t="str">
        <f>IF(L66&lt;&gt;"","9.6米","--")</f>
        <v>9.6米</v>
      </c>
      <c r="P66" s="14">
        <v>12</v>
      </c>
      <c r="Q66" s="14">
        <v>0</v>
      </c>
      <c r="R66" s="14">
        <f>SUM(P66:Q66)</f>
        <v>12</v>
      </c>
      <c r="S66" s="7" t="str">
        <f t="shared" si="7"/>
        <v>分拣摆渡</v>
      </c>
    </row>
    <row r="67" spans="1:19" s="17" customFormat="1" ht="18.75">
      <c r="A67" s="8">
        <v>43192</v>
      </c>
      <c r="B67" s="9" t="s">
        <v>279</v>
      </c>
      <c r="C67" s="25">
        <v>2018</v>
      </c>
      <c r="D67" s="25">
        <v>2034</v>
      </c>
      <c r="E67" s="11" t="s">
        <v>53</v>
      </c>
      <c r="F67" s="11" t="s">
        <v>54</v>
      </c>
      <c r="G67" s="11" t="s">
        <v>31</v>
      </c>
      <c r="H67" s="11" t="s">
        <v>32</v>
      </c>
      <c r="I67" s="46" t="s">
        <v>870</v>
      </c>
      <c r="J67" s="19" t="s">
        <v>307</v>
      </c>
      <c r="K67" s="7" t="str">
        <f t="shared" ref="K67:K98" si="8">IF(A67&lt;&gt;"","武汉威伟机械","------")</f>
        <v>武汉威伟机械</v>
      </c>
      <c r="L67" s="26" t="str">
        <f>VLOOKUP(N67,ch!$A$1:$B$31,2,0)</f>
        <v>鄂AZR992</v>
      </c>
      <c r="M67" s="26" t="s">
        <v>184</v>
      </c>
      <c r="N67" s="29" t="s">
        <v>107</v>
      </c>
      <c r="O67" s="7" t="str">
        <f t="shared" ref="O67:O70" si="9">IF(L67&lt;&gt;"","9.6米","--")</f>
        <v>9.6米</v>
      </c>
      <c r="P67" s="14">
        <v>14</v>
      </c>
      <c r="Q67" s="14">
        <v>0</v>
      </c>
      <c r="R67" s="14">
        <f t="shared" ref="R67:R70" si="10">SUM(P67:Q67)</f>
        <v>14</v>
      </c>
      <c r="S67" s="7" t="str">
        <f t="shared" ref="S67:S98" si="11">IF(A67&lt;&gt;"","分拣摆渡","----")</f>
        <v>分拣摆渡</v>
      </c>
    </row>
    <row r="68" spans="1:19" s="17" customFormat="1" ht="18.75">
      <c r="A68" s="8">
        <v>43192</v>
      </c>
      <c r="B68" s="9" t="s">
        <v>308</v>
      </c>
      <c r="C68" s="25">
        <v>1755</v>
      </c>
      <c r="D68" s="25">
        <v>1840</v>
      </c>
      <c r="E68" s="11" t="s">
        <v>53</v>
      </c>
      <c r="F68" s="11" t="s">
        <v>54</v>
      </c>
      <c r="G68" s="11" t="s">
        <v>31</v>
      </c>
      <c r="H68" s="11" t="s">
        <v>32</v>
      </c>
      <c r="I68" s="46" t="s">
        <v>871</v>
      </c>
      <c r="J68" s="19" t="s">
        <v>310</v>
      </c>
      <c r="K68" s="7" t="str">
        <f t="shared" si="8"/>
        <v>武汉威伟机械</v>
      </c>
      <c r="L68" s="26" t="str">
        <f>VLOOKUP(N68,ch!$A$1:$B$31,2,0)</f>
        <v>鄂AZR992</v>
      </c>
      <c r="M68" s="26" t="s">
        <v>184</v>
      </c>
      <c r="N68" s="29" t="s">
        <v>107</v>
      </c>
      <c r="O68" s="7" t="str">
        <f t="shared" si="9"/>
        <v>9.6米</v>
      </c>
      <c r="P68" s="14">
        <v>14</v>
      </c>
      <c r="Q68" s="14">
        <v>0</v>
      </c>
      <c r="R68" s="14">
        <f t="shared" si="10"/>
        <v>14</v>
      </c>
      <c r="S68" s="7" t="str">
        <f t="shared" si="11"/>
        <v>分拣摆渡</v>
      </c>
    </row>
    <row r="69" spans="1:19" s="17" customFormat="1" ht="18.75">
      <c r="A69" s="8">
        <v>43192</v>
      </c>
      <c r="B69" s="9" t="s">
        <v>311</v>
      </c>
      <c r="C69" s="25">
        <v>1215</v>
      </c>
      <c r="D69" s="25">
        <v>1237</v>
      </c>
      <c r="E69" s="11" t="s">
        <v>53</v>
      </c>
      <c r="F69" s="11" t="s">
        <v>54</v>
      </c>
      <c r="G69" s="11" t="s">
        <v>31</v>
      </c>
      <c r="H69" s="11" t="s">
        <v>32</v>
      </c>
      <c r="I69" s="46" t="s">
        <v>872</v>
      </c>
      <c r="J69" s="19" t="s">
        <v>313</v>
      </c>
      <c r="K69" s="7" t="str">
        <f t="shared" si="8"/>
        <v>武汉威伟机械</v>
      </c>
      <c r="L69" s="26" t="str">
        <f>VLOOKUP(N69,ch!$A$1:$B$31,2,0)</f>
        <v>鄂AZR992</v>
      </c>
      <c r="M69" s="26" t="s">
        <v>184</v>
      </c>
      <c r="N69" s="29" t="s">
        <v>107</v>
      </c>
      <c r="O69" s="7" t="str">
        <f t="shared" si="9"/>
        <v>9.6米</v>
      </c>
      <c r="P69" s="14">
        <v>12</v>
      </c>
      <c r="Q69" s="14">
        <v>0</v>
      </c>
      <c r="R69" s="14">
        <f t="shared" si="10"/>
        <v>12</v>
      </c>
      <c r="S69" s="7" t="str">
        <f t="shared" si="11"/>
        <v>分拣摆渡</v>
      </c>
    </row>
    <row r="70" spans="1:19" s="17" customFormat="1" ht="18.75">
      <c r="A70" s="8">
        <v>43192</v>
      </c>
      <c r="B70" s="9" t="s">
        <v>335</v>
      </c>
      <c r="C70" s="25">
        <v>2055</v>
      </c>
      <c r="D70" s="25">
        <v>2127</v>
      </c>
      <c r="E70" s="11" t="s">
        <v>53</v>
      </c>
      <c r="F70" s="11" t="s">
        <v>140</v>
      </c>
      <c r="G70" s="11" t="s">
        <v>31</v>
      </c>
      <c r="H70" s="11" t="s">
        <v>32</v>
      </c>
      <c r="I70" s="46" t="s">
        <v>873</v>
      </c>
      <c r="J70" s="19" t="s">
        <v>337</v>
      </c>
      <c r="K70" s="7" t="str">
        <f t="shared" si="8"/>
        <v>武汉威伟机械</v>
      </c>
      <c r="L70" s="26" t="e">
        <f>VLOOKUP(N70,ch!$A$1:$B$31,2,0)</f>
        <v>#N/A</v>
      </c>
      <c r="M70" s="26" t="s">
        <v>165</v>
      </c>
      <c r="N70" s="29" t="s">
        <v>58</v>
      </c>
      <c r="O70" s="7" t="e">
        <f t="shared" si="9"/>
        <v>#N/A</v>
      </c>
      <c r="P70" s="14">
        <v>12</v>
      </c>
      <c r="Q70" s="14">
        <v>0</v>
      </c>
      <c r="R70" s="14">
        <f t="shared" si="10"/>
        <v>12</v>
      </c>
      <c r="S70" s="7" t="str">
        <f t="shared" si="11"/>
        <v>分拣摆渡</v>
      </c>
    </row>
    <row r="71" spans="1:19" s="17" customFormat="1" ht="18.75">
      <c r="A71" s="8">
        <v>43192</v>
      </c>
      <c r="B71" s="9" t="s">
        <v>89</v>
      </c>
      <c r="C71" s="25">
        <v>1650</v>
      </c>
      <c r="D71" s="25">
        <v>1700</v>
      </c>
      <c r="E71" s="11" t="s">
        <v>31</v>
      </c>
      <c r="F71" s="11" t="s">
        <v>32</v>
      </c>
      <c r="G71" s="11" t="s">
        <v>53</v>
      </c>
      <c r="H71" s="11" t="s">
        <v>54</v>
      </c>
      <c r="I71" s="46" t="s">
        <v>874</v>
      </c>
      <c r="J71" s="19" t="s">
        <v>261</v>
      </c>
      <c r="K71" s="7" t="str">
        <f t="shared" si="8"/>
        <v>武汉威伟机械</v>
      </c>
      <c r="L71" s="26" t="str">
        <f>VLOOKUP(N71,ch!$A$1:$B$31,2,0)</f>
        <v>鄂AF1588</v>
      </c>
      <c r="M71" s="26" t="s">
        <v>163</v>
      </c>
      <c r="N71" s="29" t="s">
        <v>117</v>
      </c>
      <c r="O71" s="7" t="str">
        <f t="shared" si="5"/>
        <v>9.6米</v>
      </c>
      <c r="P71" s="14">
        <v>14</v>
      </c>
      <c r="Q71" s="14">
        <v>0</v>
      </c>
      <c r="R71" s="14">
        <f t="shared" si="6"/>
        <v>14</v>
      </c>
      <c r="S71" s="7" t="str">
        <f t="shared" si="11"/>
        <v>分拣摆渡</v>
      </c>
    </row>
    <row r="72" spans="1:19" s="17" customFormat="1" ht="18.75">
      <c r="A72" s="8">
        <v>43192</v>
      </c>
      <c r="B72" s="9" t="s">
        <v>256</v>
      </c>
      <c r="C72" s="25">
        <v>2150</v>
      </c>
      <c r="D72" s="25">
        <v>2200</v>
      </c>
      <c r="E72" s="11" t="s">
        <v>31</v>
      </c>
      <c r="F72" s="11" t="s">
        <v>32</v>
      </c>
      <c r="G72" s="11" t="s">
        <v>53</v>
      </c>
      <c r="H72" s="11" t="s">
        <v>54</v>
      </c>
      <c r="I72" s="46" t="s">
        <v>875</v>
      </c>
      <c r="J72" s="19" t="s">
        <v>262</v>
      </c>
      <c r="K72" s="7" t="str">
        <f t="shared" si="8"/>
        <v>武汉威伟机械</v>
      </c>
      <c r="L72" s="26" t="str">
        <f>VLOOKUP(N72,ch!$A$1:$B$31,2,0)</f>
        <v>鄂AF1588</v>
      </c>
      <c r="M72" s="26" t="s">
        <v>163</v>
      </c>
      <c r="N72" s="29" t="s">
        <v>117</v>
      </c>
      <c r="O72" s="7" t="str">
        <f t="shared" si="5"/>
        <v>9.6米</v>
      </c>
      <c r="P72" s="14">
        <v>14</v>
      </c>
      <c r="Q72" s="14">
        <v>0</v>
      </c>
      <c r="R72" s="14">
        <f t="shared" si="6"/>
        <v>14</v>
      </c>
      <c r="S72" s="7" t="str">
        <f t="shared" si="11"/>
        <v>分拣摆渡</v>
      </c>
    </row>
    <row r="73" spans="1:19" s="17" customFormat="1" ht="18.75">
      <c r="A73" s="8">
        <v>43192</v>
      </c>
      <c r="B73" s="9" t="s">
        <v>256</v>
      </c>
      <c r="C73" s="25">
        <v>1955</v>
      </c>
      <c r="D73" s="25">
        <v>2005</v>
      </c>
      <c r="E73" s="11" t="s">
        <v>31</v>
      </c>
      <c r="F73" s="11" t="s">
        <v>32</v>
      </c>
      <c r="G73" s="11" t="s">
        <v>53</v>
      </c>
      <c r="H73" s="11" t="s">
        <v>54</v>
      </c>
      <c r="I73" s="46" t="s">
        <v>876</v>
      </c>
      <c r="J73" s="19" t="s">
        <v>263</v>
      </c>
      <c r="K73" s="7" t="str">
        <f t="shared" si="8"/>
        <v>武汉威伟机械</v>
      </c>
      <c r="L73" s="26" t="str">
        <f>VLOOKUP(N73,ch!$A$1:$B$31,2,0)</f>
        <v>鄂AF1588</v>
      </c>
      <c r="M73" s="26" t="s">
        <v>163</v>
      </c>
      <c r="N73" s="29" t="s">
        <v>117</v>
      </c>
      <c r="O73" s="7" t="str">
        <f t="shared" si="5"/>
        <v>9.6米</v>
      </c>
      <c r="P73" s="14">
        <v>14</v>
      </c>
      <c r="Q73" s="14">
        <v>0</v>
      </c>
      <c r="R73" s="14">
        <f t="shared" ref="R73" si="12">SUM(P73:Q73)</f>
        <v>14</v>
      </c>
      <c r="S73" s="7" t="str">
        <f t="shared" si="11"/>
        <v>分拣摆渡</v>
      </c>
    </row>
    <row r="74" spans="1:19" s="17" customFormat="1" ht="18.75">
      <c r="A74" s="8">
        <v>43192</v>
      </c>
      <c r="B74" s="9" t="s">
        <v>259</v>
      </c>
      <c r="C74" s="25">
        <v>1850</v>
      </c>
      <c r="D74" s="25">
        <v>1900</v>
      </c>
      <c r="E74" s="11" t="s">
        <v>31</v>
      </c>
      <c r="F74" s="11" t="s">
        <v>32</v>
      </c>
      <c r="G74" s="11" t="s">
        <v>53</v>
      </c>
      <c r="H74" s="11" t="s">
        <v>54</v>
      </c>
      <c r="I74" s="46" t="s">
        <v>877</v>
      </c>
      <c r="J74" s="19" t="s">
        <v>264</v>
      </c>
      <c r="K74" s="7" t="str">
        <f t="shared" si="8"/>
        <v>武汉威伟机械</v>
      </c>
      <c r="L74" s="26" t="str">
        <f>VLOOKUP(N74,ch!$A$1:$B$31,2,0)</f>
        <v>鄂AF1588</v>
      </c>
      <c r="M74" s="26" t="s">
        <v>163</v>
      </c>
      <c r="N74" s="29" t="s">
        <v>117</v>
      </c>
      <c r="O74" s="7" t="str">
        <f t="shared" si="5"/>
        <v>9.6米</v>
      </c>
      <c r="P74" s="14">
        <v>14</v>
      </c>
      <c r="Q74" s="14">
        <v>0</v>
      </c>
      <c r="R74" s="14">
        <f t="shared" ref="R74:R107" si="13">SUM(P74:Q74)</f>
        <v>14</v>
      </c>
      <c r="S74" s="7" t="str">
        <f t="shared" si="11"/>
        <v>分拣摆渡</v>
      </c>
    </row>
    <row r="75" spans="1:19" s="17" customFormat="1" ht="18.75">
      <c r="A75" s="8">
        <v>43192</v>
      </c>
      <c r="B75" s="9" t="s">
        <v>256</v>
      </c>
      <c r="C75" s="25">
        <v>1750</v>
      </c>
      <c r="D75" s="25">
        <v>1800</v>
      </c>
      <c r="E75" s="11" t="s">
        <v>31</v>
      </c>
      <c r="F75" s="11" t="s">
        <v>32</v>
      </c>
      <c r="G75" s="11" t="s">
        <v>53</v>
      </c>
      <c r="H75" s="11" t="s">
        <v>54</v>
      </c>
      <c r="I75" s="46" t="s">
        <v>878</v>
      </c>
      <c r="J75" s="19" t="s">
        <v>265</v>
      </c>
      <c r="K75" s="7" t="str">
        <f t="shared" si="8"/>
        <v>武汉威伟机械</v>
      </c>
      <c r="L75" s="26" t="str">
        <f>VLOOKUP(N75,ch!$A$1:$B$31,2,0)</f>
        <v>鄂AF1588</v>
      </c>
      <c r="M75" s="26" t="s">
        <v>163</v>
      </c>
      <c r="N75" s="29" t="s">
        <v>117</v>
      </c>
      <c r="O75" s="7" t="str">
        <f t="shared" si="5"/>
        <v>9.6米</v>
      </c>
      <c r="P75" s="14">
        <v>14</v>
      </c>
      <c r="Q75" s="14">
        <v>0</v>
      </c>
      <c r="R75" s="14">
        <f t="shared" si="13"/>
        <v>14</v>
      </c>
      <c r="S75" s="7" t="str">
        <f t="shared" si="11"/>
        <v>分拣摆渡</v>
      </c>
    </row>
    <row r="76" spans="1:19" s="17" customFormat="1" ht="18.75">
      <c r="A76" s="8">
        <v>43192</v>
      </c>
      <c r="B76" s="9" t="s">
        <v>89</v>
      </c>
      <c r="C76" s="25">
        <v>1100</v>
      </c>
      <c r="D76" s="25">
        <v>1120</v>
      </c>
      <c r="E76" s="11" t="s">
        <v>31</v>
      </c>
      <c r="F76" s="11" t="s">
        <v>32</v>
      </c>
      <c r="G76" s="11" t="s">
        <v>53</v>
      </c>
      <c r="H76" s="11" t="s">
        <v>54</v>
      </c>
      <c r="I76" s="46" t="s">
        <v>879</v>
      </c>
      <c r="J76" s="19" t="s">
        <v>267</v>
      </c>
      <c r="K76" s="7" t="str">
        <f t="shared" si="8"/>
        <v>武汉威伟机械</v>
      </c>
      <c r="L76" s="26" t="str">
        <f>VLOOKUP(N76,ch!$A$1:$B$31,2,0)</f>
        <v>鄂AF1588</v>
      </c>
      <c r="M76" s="26" t="s">
        <v>163</v>
      </c>
      <c r="N76" s="29" t="s">
        <v>117</v>
      </c>
      <c r="O76" s="7" t="str">
        <f t="shared" si="5"/>
        <v>9.6米</v>
      </c>
      <c r="P76" s="14">
        <v>14</v>
      </c>
      <c r="Q76" s="14">
        <v>0</v>
      </c>
      <c r="R76" s="14">
        <f t="shared" si="13"/>
        <v>14</v>
      </c>
      <c r="S76" s="7" t="str">
        <f t="shared" si="11"/>
        <v>分拣摆渡</v>
      </c>
    </row>
    <row r="77" spans="1:19" s="17" customFormat="1" ht="18.75">
      <c r="A77" s="8">
        <v>43192</v>
      </c>
      <c r="B77" s="9" t="s">
        <v>89</v>
      </c>
      <c r="C77" s="25">
        <v>1146</v>
      </c>
      <c r="D77" s="25">
        <v>1156</v>
      </c>
      <c r="E77" s="11" t="s">
        <v>31</v>
      </c>
      <c r="F77" s="11" t="s">
        <v>32</v>
      </c>
      <c r="G77" s="11" t="s">
        <v>53</v>
      </c>
      <c r="H77" s="11" t="s">
        <v>54</v>
      </c>
      <c r="I77" s="46" t="s">
        <v>880</v>
      </c>
      <c r="J77" s="19" t="s">
        <v>269</v>
      </c>
      <c r="K77" s="7" t="str">
        <f t="shared" si="8"/>
        <v>武汉威伟机械</v>
      </c>
      <c r="L77" s="26" t="str">
        <f>VLOOKUP(N77,ch!$A$1:$B$31,2,0)</f>
        <v>鄂AF1588</v>
      </c>
      <c r="M77" s="26" t="s">
        <v>163</v>
      </c>
      <c r="N77" s="29" t="s">
        <v>117</v>
      </c>
      <c r="O77" s="7" t="str">
        <f t="shared" si="5"/>
        <v>9.6米</v>
      </c>
      <c r="P77" s="14">
        <v>14</v>
      </c>
      <c r="Q77" s="14">
        <v>0</v>
      </c>
      <c r="R77" s="14">
        <f t="shared" si="13"/>
        <v>14</v>
      </c>
      <c r="S77" s="7" t="str">
        <f t="shared" si="11"/>
        <v>分拣摆渡</v>
      </c>
    </row>
    <row r="78" spans="1:19" s="17" customFormat="1" ht="18.75">
      <c r="A78" s="8">
        <v>43192</v>
      </c>
      <c r="B78" s="9" t="s">
        <v>89</v>
      </c>
      <c r="C78" s="25">
        <v>929</v>
      </c>
      <c r="D78" s="25">
        <v>939</v>
      </c>
      <c r="E78" s="11" t="s">
        <v>31</v>
      </c>
      <c r="F78" s="11" t="s">
        <v>32</v>
      </c>
      <c r="G78" s="11" t="s">
        <v>53</v>
      </c>
      <c r="H78" s="11" t="s">
        <v>54</v>
      </c>
      <c r="I78" s="46" t="s">
        <v>881</v>
      </c>
      <c r="J78" s="19" t="s">
        <v>271</v>
      </c>
      <c r="K78" s="7" t="str">
        <f t="shared" si="8"/>
        <v>武汉威伟机械</v>
      </c>
      <c r="L78" s="26" t="str">
        <f>VLOOKUP(N78,ch!$A$1:$B$31,2,0)</f>
        <v>鄂AF1588</v>
      </c>
      <c r="M78" s="26" t="s">
        <v>163</v>
      </c>
      <c r="N78" s="29" t="s">
        <v>117</v>
      </c>
      <c r="O78" s="7" t="str">
        <f t="shared" si="5"/>
        <v>9.6米</v>
      </c>
      <c r="P78" s="14">
        <v>14</v>
      </c>
      <c r="Q78" s="14">
        <v>0</v>
      </c>
      <c r="R78" s="14">
        <f t="shared" si="13"/>
        <v>14</v>
      </c>
      <c r="S78" s="7" t="str">
        <f t="shared" si="11"/>
        <v>分拣摆渡</v>
      </c>
    </row>
    <row r="79" spans="1:19" s="17" customFormat="1" ht="18.75">
      <c r="A79" s="8">
        <v>43192</v>
      </c>
      <c r="B79" s="9" t="s">
        <v>256</v>
      </c>
      <c r="C79" s="25">
        <v>25</v>
      </c>
      <c r="D79" s="25">
        <v>35</v>
      </c>
      <c r="E79" s="11" t="s">
        <v>31</v>
      </c>
      <c r="F79" s="11" t="s">
        <v>32</v>
      </c>
      <c r="G79" s="11" t="s">
        <v>53</v>
      </c>
      <c r="H79" s="11" t="s">
        <v>54</v>
      </c>
      <c r="I79" s="46" t="s">
        <v>882</v>
      </c>
      <c r="J79" s="19" t="s">
        <v>273</v>
      </c>
      <c r="K79" s="7" t="str">
        <f t="shared" si="8"/>
        <v>武汉威伟机械</v>
      </c>
      <c r="L79" s="26" t="str">
        <f>VLOOKUP(N79,ch!$A$1:$B$31,2,0)</f>
        <v>鄂AF1588</v>
      </c>
      <c r="M79" s="26" t="s">
        <v>163</v>
      </c>
      <c r="N79" s="29" t="s">
        <v>117</v>
      </c>
      <c r="O79" s="7" t="str">
        <f t="shared" si="5"/>
        <v>9.6米</v>
      </c>
      <c r="P79" s="14">
        <v>14</v>
      </c>
      <c r="Q79" s="14">
        <v>0</v>
      </c>
      <c r="R79" s="14">
        <f t="shared" si="13"/>
        <v>14</v>
      </c>
      <c r="S79" s="7" t="str">
        <f t="shared" si="11"/>
        <v>分拣摆渡</v>
      </c>
    </row>
    <row r="80" spans="1:19" s="17" customFormat="1" ht="18.75">
      <c r="A80" s="8">
        <v>43192</v>
      </c>
      <c r="B80" s="9" t="s">
        <v>89</v>
      </c>
      <c r="C80" s="25">
        <v>1803</v>
      </c>
      <c r="D80" s="25">
        <v>1813</v>
      </c>
      <c r="E80" s="11" t="s">
        <v>31</v>
      </c>
      <c r="F80" s="11" t="s">
        <v>32</v>
      </c>
      <c r="G80" s="11" t="s">
        <v>53</v>
      </c>
      <c r="H80" s="11" t="s">
        <v>54</v>
      </c>
      <c r="I80" s="46" t="s">
        <v>883</v>
      </c>
      <c r="J80" s="19" t="s">
        <v>275</v>
      </c>
      <c r="K80" s="7" t="str">
        <f t="shared" si="8"/>
        <v>武汉威伟机械</v>
      </c>
      <c r="L80" s="26" t="str">
        <f>VLOOKUP(N80,ch!$A$1:$B$31,2,0)</f>
        <v>鄂AHB101</v>
      </c>
      <c r="M80" s="26" t="s">
        <v>169</v>
      </c>
      <c r="N80" s="29" t="s">
        <v>51</v>
      </c>
      <c r="O80" s="7" t="str">
        <f t="shared" si="5"/>
        <v>9.6米</v>
      </c>
      <c r="P80" s="14">
        <v>14</v>
      </c>
      <c r="Q80" s="14">
        <v>0</v>
      </c>
      <c r="R80" s="14">
        <f t="shared" si="13"/>
        <v>14</v>
      </c>
      <c r="S80" s="7" t="str">
        <f t="shared" si="11"/>
        <v>分拣摆渡</v>
      </c>
    </row>
    <row r="81" spans="1:19" s="17" customFormat="1" ht="18.75">
      <c r="A81" s="8">
        <v>43192</v>
      </c>
      <c r="B81" s="9" t="s">
        <v>89</v>
      </c>
      <c r="C81" s="25">
        <v>1720</v>
      </c>
      <c r="D81" s="25">
        <v>1730</v>
      </c>
      <c r="E81" s="11" t="s">
        <v>31</v>
      </c>
      <c r="F81" s="11" t="s">
        <v>32</v>
      </c>
      <c r="G81" s="11" t="s">
        <v>53</v>
      </c>
      <c r="H81" s="11" t="s">
        <v>54</v>
      </c>
      <c r="I81" s="46" t="s">
        <v>884</v>
      </c>
      <c r="J81" s="19" t="s">
        <v>278</v>
      </c>
      <c r="K81" s="7" t="str">
        <f t="shared" si="8"/>
        <v>武汉威伟机械</v>
      </c>
      <c r="L81" s="26" t="str">
        <f>VLOOKUP(N81,ch!$A$1:$B$31,2,0)</f>
        <v>鄂AAW309</v>
      </c>
      <c r="M81" s="26" t="s">
        <v>166</v>
      </c>
      <c r="N81" s="29" t="s">
        <v>144</v>
      </c>
      <c r="O81" s="7" t="str">
        <f t="shared" si="5"/>
        <v>9.6米</v>
      </c>
      <c r="P81" s="14">
        <v>14</v>
      </c>
      <c r="Q81" s="14">
        <v>0</v>
      </c>
      <c r="R81" s="14">
        <f t="shared" si="13"/>
        <v>14</v>
      </c>
      <c r="S81" s="7" t="str">
        <f t="shared" si="11"/>
        <v>分拣摆渡</v>
      </c>
    </row>
    <row r="82" spans="1:19" s="17" customFormat="1" ht="18.75">
      <c r="A82" s="8">
        <v>43192</v>
      </c>
      <c r="B82" s="9" t="s">
        <v>259</v>
      </c>
      <c r="C82" s="25">
        <v>2332</v>
      </c>
      <c r="D82" s="25">
        <v>2342</v>
      </c>
      <c r="E82" s="11" t="s">
        <v>31</v>
      </c>
      <c r="F82" s="11" t="s">
        <v>32</v>
      </c>
      <c r="G82" s="11" t="s">
        <v>53</v>
      </c>
      <c r="H82" s="11" t="s">
        <v>54</v>
      </c>
      <c r="I82" s="46" t="s">
        <v>885</v>
      </c>
      <c r="J82" s="19" t="s">
        <v>285</v>
      </c>
      <c r="K82" s="7" t="str">
        <f t="shared" si="8"/>
        <v>武汉威伟机械</v>
      </c>
      <c r="L82" s="26" t="e">
        <f>VLOOKUP(N82,ch!$A$1:$B$31,2,0)</f>
        <v>#N/A</v>
      </c>
      <c r="M82" s="26" t="s">
        <v>164</v>
      </c>
      <c r="N82" s="29" t="s">
        <v>79</v>
      </c>
      <c r="O82" s="7" t="e">
        <f t="shared" si="5"/>
        <v>#N/A</v>
      </c>
      <c r="P82" s="14">
        <v>13</v>
      </c>
      <c r="Q82" s="14">
        <v>0</v>
      </c>
      <c r="R82" s="14">
        <f t="shared" si="13"/>
        <v>13</v>
      </c>
      <c r="S82" s="7" t="str">
        <f t="shared" si="11"/>
        <v>分拣摆渡</v>
      </c>
    </row>
    <row r="83" spans="1:19" s="17" customFormat="1" ht="18.75">
      <c r="A83" s="8">
        <v>43192</v>
      </c>
      <c r="B83" s="9" t="s">
        <v>256</v>
      </c>
      <c r="C83" s="25">
        <v>2045</v>
      </c>
      <c r="D83" s="25">
        <v>2050</v>
      </c>
      <c r="E83" s="11" t="s">
        <v>31</v>
      </c>
      <c r="F83" s="11" t="s">
        <v>32</v>
      </c>
      <c r="G83" s="11" t="s">
        <v>53</v>
      </c>
      <c r="H83" s="11" t="s">
        <v>54</v>
      </c>
      <c r="I83" s="46" t="s">
        <v>886</v>
      </c>
      <c r="J83" s="19" t="s">
        <v>288</v>
      </c>
      <c r="K83" s="7" t="str">
        <f t="shared" si="8"/>
        <v>武汉威伟机械</v>
      </c>
      <c r="L83" s="26" t="e">
        <f>VLOOKUP(N83,ch!$A$1:$B$31,2,0)</f>
        <v>#N/A</v>
      </c>
      <c r="M83" s="26" t="s">
        <v>164</v>
      </c>
      <c r="N83" s="29" t="s">
        <v>79</v>
      </c>
      <c r="O83" s="7" t="e">
        <f t="shared" si="5"/>
        <v>#N/A</v>
      </c>
      <c r="P83" s="14">
        <v>14</v>
      </c>
      <c r="Q83" s="14">
        <v>0</v>
      </c>
      <c r="R83" s="14">
        <f t="shared" si="13"/>
        <v>14</v>
      </c>
      <c r="S83" s="7" t="str">
        <f t="shared" si="11"/>
        <v>分拣摆渡</v>
      </c>
    </row>
    <row r="84" spans="1:19" s="17" customFormat="1" ht="18.75">
      <c r="A84" s="8">
        <v>43192</v>
      </c>
      <c r="B84" s="9" t="s">
        <v>89</v>
      </c>
      <c r="C84" s="25">
        <v>1909</v>
      </c>
      <c r="D84" s="25">
        <v>1919</v>
      </c>
      <c r="E84" s="11" t="s">
        <v>31</v>
      </c>
      <c r="F84" s="11" t="s">
        <v>32</v>
      </c>
      <c r="G84" s="11" t="s">
        <v>53</v>
      </c>
      <c r="H84" s="11" t="s">
        <v>54</v>
      </c>
      <c r="I84" s="46" t="s">
        <v>887</v>
      </c>
      <c r="J84" s="19" t="s">
        <v>291</v>
      </c>
      <c r="K84" s="7" t="str">
        <f t="shared" si="8"/>
        <v>武汉威伟机械</v>
      </c>
      <c r="L84" s="26" t="e">
        <f>VLOOKUP(N84,ch!$A$1:$B$31,2,0)</f>
        <v>#N/A</v>
      </c>
      <c r="M84" s="26" t="s">
        <v>164</v>
      </c>
      <c r="N84" s="29" t="s">
        <v>79</v>
      </c>
      <c r="O84" s="7" t="e">
        <f t="shared" si="5"/>
        <v>#N/A</v>
      </c>
      <c r="P84" s="14">
        <v>13</v>
      </c>
      <c r="Q84" s="14">
        <v>0</v>
      </c>
      <c r="R84" s="14">
        <f t="shared" si="13"/>
        <v>13</v>
      </c>
      <c r="S84" s="7" t="str">
        <f t="shared" si="11"/>
        <v>分拣摆渡</v>
      </c>
    </row>
    <row r="85" spans="1:19" s="17" customFormat="1" ht="18.75">
      <c r="A85" s="8">
        <v>43192</v>
      </c>
      <c r="B85" s="9" t="s">
        <v>259</v>
      </c>
      <c r="C85" s="25">
        <v>1828</v>
      </c>
      <c r="D85" s="25">
        <v>1838</v>
      </c>
      <c r="E85" s="11" t="s">
        <v>31</v>
      </c>
      <c r="F85" s="11" t="s">
        <v>32</v>
      </c>
      <c r="G85" s="11" t="s">
        <v>53</v>
      </c>
      <c r="H85" s="11" t="s">
        <v>54</v>
      </c>
      <c r="I85" s="46" t="s">
        <v>888</v>
      </c>
      <c r="J85" s="19" t="s">
        <v>293</v>
      </c>
      <c r="K85" s="7" t="str">
        <f t="shared" si="8"/>
        <v>武汉威伟机械</v>
      </c>
      <c r="L85" s="26" t="e">
        <f>VLOOKUP(N85,ch!$A$1:$B$31,2,0)</f>
        <v>#N/A</v>
      </c>
      <c r="M85" s="26" t="s">
        <v>164</v>
      </c>
      <c r="N85" s="29" t="s">
        <v>79</v>
      </c>
      <c r="O85" s="7" t="e">
        <f t="shared" si="5"/>
        <v>#N/A</v>
      </c>
      <c r="P85" s="14">
        <v>14</v>
      </c>
      <c r="Q85" s="14">
        <v>0</v>
      </c>
      <c r="R85" s="14">
        <f t="shared" si="13"/>
        <v>14</v>
      </c>
      <c r="S85" s="7" t="str">
        <f t="shared" si="11"/>
        <v>分拣摆渡</v>
      </c>
    </row>
    <row r="86" spans="1:19" s="17" customFormat="1" ht="18.75">
      <c r="A86" s="8">
        <v>43192</v>
      </c>
      <c r="B86" s="9" t="s">
        <v>259</v>
      </c>
      <c r="C86" s="25">
        <v>1703</v>
      </c>
      <c r="D86" s="25">
        <v>1713</v>
      </c>
      <c r="E86" s="11" t="s">
        <v>31</v>
      </c>
      <c r="F86" s="11" t="s">
        <v>32</v>
      </c>
      <c r="G86" s="11" t="s">
        <v>53</v>
      </c>
      <c r="H86" s="11" t="s">
        <v>54</v>
      </c>
      <c r="I86" s="46" t="s">
        <v>889</v>
      </c>
      <c r="J86" s="19" t="s">
        <v>295</v>
      </c>
      <c r="K86" s="7" t="str">
        <f t="shared" si="8"/>
        <v>武汉威伟机械</v>
      </c>
      <c r="L86" s="26" t="e">
        <f>VLOOKUP(N86,ch!$A$1:$B$31,2,0)</f>
        <v>#N/A</v>
      </c>
      <c r="M86" s="26" t="s">
        <v>164</v>
      </c>
      <c r="N86" s="29" t="s">
        <v>79</v>
      </c>
      <c r="O86" s="7" t="e">
        <f t="shared" si="5"/>
        <v>#N/A</v>
      </c>
      <c r="P86" s="14">
        <v>13</v>
      </c>
      <c r="Q86" s="14">
        <v>0</v>
      </c>
      <c r="R86" s="14">
        <f t="shared" si="13"/>
        <v>13</v>
      </c>
      <c r="S86" s="7" t="str">
        <f t="shared" si="11"/>
        <v>分拣摆渡</v>
      </c>
    </row>
    <row r="87" spans="1:19" s="17" customFormat="1" ht="18.75">
      <c r="A87" s="8">
        <v>43192</v>
      </c>
      <c r="B87" s="9" t="s">
        <v>89</v>
      </c>
      <c r="C87" s="25">
        <v>1507</v>
      </c>
      <c r="D87" s="25">
        <v>1517</v>
      </c>
      <c r="E87" s="11" t="s">
        <v>31</v>
      </c>
      <c r="F87" s="11" t="s">
        <v>32</v>
      </c>
      <c r="G87" s="11" t="s">
        <v>53</v>
      </c>
      <c r="H87" s="11" t="s">
        <v>54</v>
      </c>
      <c r="I87" s="46" t="s">
        <v>890</v>
      </c>
      <c r="J87" s="19" t="s">
        <v>297</v>
      </c>
      <c r="K87" s="7" t="str">
        <f t="shared" si="8"/>
        <v>武汉威伟机械</v>
      </c>
      <c r="L87" s="26" t="e">
        <f>VLOOKUP(N87,ch!$A$1:$B$31,2,0)</f>
        <v>#N/A</v>
      </c>
      <c r="M87" s="26" t="s">
        <v>164</v>
      </c>
      <c r="N87" s="29" t="s">
        <v>79</v>
      </c>
      <c r="O87" s="7" t="e">
        <f t="shared" si="5"/>
        <v>#N/A</v>
      </c>
      <c r="P87" s="14">
        <v>14</v>
      </c>
      <c r="Q87" s="14">
        <v>0</v>
      </c>
      <c r="R87" s="14">
        <f t="shared" si="13"/>
        <v>14</v>
      </c>
      <c r="S87" s="7" t="str">
        <f t="shared" si="11"/>
        <v>分拣摆渡</v>
      </c>
    </row>
    <row r="88" spans="1:19" s="17" customFormat="1" ht="18.75">
      <c r="A88" s="8">
        <v>43192</v>
      </c>
      <c r="B88" s="9" t="s">
        <v>89</v>
      </c>
      <c r="C88" s="25">
        <v>1136</v>
      </c>
      <c r="D88" s="25">
        <v>1146</v>
      </c>
      <c r="E88" s="11" t="s">
        <v>31</v>
      </c>
      <c r="F88" s="11" t="s">
        <v>32</v>
      </c>
      <c r="G88" s="11" t="s">
        <v>53</v>
      </c>
      <c r="H88" s="11" t="s">
        <v>54</v>
      </c>
      <c r="I88" s="46" t="s">
        <v>891</v>
      </c>
      <c r="J88" s="19" t="s">
        <v>299</v>
      </c>
      <c r="K88" s="7" t="str">
        <f t="shared" si="8"/>
        <v>武汉威伟机械</v>
      </c>
      <c r="L88" s="26" t="e">
        <f>VLOOKUP(N88,ch!$A$1:$B$31,2,0)</f>
        <v>#N/A</v>
      </c>
      <c r="M88" s="26" t="s">
        <v>164</v>
      </c>
      <c r="N88" s="29" t="s">
        <v>79</v>
      </c>
      <c r="O88" s="7" t="e">
        <f t="shared" si="5"/>
        <v>#N/A</v>
      </c>
      <c r="P88" s="14">
        <v>14</v>
      </c>
      <c r="Q88" s="14">
        <v>0</v>
      </c>
      <c r="R88" s="14">
        <f t="shared" si="13"/>
        <v>14</v>
      </c>
      <c r="S88" s="7" t="str">
        <f t="shared" si="11"/>
        <v>分拣摆渡</v>
      </c>
    </row>
    <row r="89" spans="1:19" s="17" customFormat="1" ht="18.75">
      <c r="A89" s="8">
        <v>43192</v>
      </c>
      <c r="B89" s="9" t="s">
        <v>89</v>
      </c>
      <c r="C89" s="25">
        <v>1035</v>
      </c>
      <c r="D89" s="25">
        <v>1045</v>
      </c>
      <c r="E89" s="11" t="s">
        <v>31</v>
      </c>
      <c r="F89" s="11" t="s">
        <v>32</v>
      </c>
      <c r="G89" s="11" t="s">
        <v>53</v>
      </c>
      <c r="H89" s="11" t="s">
        <v>54</v>
      </c>
      <c r="I89" s="46" t="s">
        <v>892</v>
      </c>
      <c r="J89" s="19" t="s">
        <v>301</v>
      </c>
      <c r="K89" s="7" t="str">
        <f t="shared" si="8"/>
        <v>武汉威伟机械</v>
      </c>
      <c r="L89" s="26" t="e">
        <f>VLOOKUP(N89,ch!$A$1:$B$31,2,0)</f>
        <v>#N/A</v>
      </c>
      <c r="M89" s="26" t="s">
        <v>164</v>
      </c>
      <c r="N89" s="29" t="s">
        <v>79</v>
      </c>
      <c r="O89" s="7" t="e">
        <f t="shared" si="5"/>
        <v>#N/A</v>
      </c>
      <c r="P89" s="14">
        <v>14</v>
      </c>
      <c r="Q89" s="14">
        <v>0</v>
      </c>
      <c r="R89" s="14">
        <f t="shared" si="13"/>
        <v>14</v>
      </c>
      <c r="S89" s="7" t="str">
        <f t="shared" si="11"/>
        <v>分拣摆渡</v>
      </c>
    </row>
    <row r="90" spans="1:19" s="17" customFormat="1" ht="18.75">
      <c r="A90" s="8">
        <v>43192</v>
      </c>
      <c r="B90" s="9" t="s">
        <v>124</v>
      </c>
      <c r="C90" s="25">
        <v>2330</v>
      </c>
      <c r="D90" s="25">
        <v>2340</v>
      </c>
      <c r="E90" s="11" t="s">
        <v>119</v>
      </c>
      <c r="F90" s="11" t="s">
        <v>120</v>
      </c>
      <c r="G90" s="11" t="s">
        <v>53</v>
      </c>
      <c r="H90" s="11" t="s">
        <v>54</v>
      </c>
      <c r="I90" s="46" t="s">
        <v>893</v>
      </c>
      <c r="J90" s="19" t="s">
        <v>317</v>
      </c>
      <c r="K90" s="7" t="str">
        <f t="shared" si="8"/>
        <v>武汉威伟机械</v>
      </c>
      <c r="L90" s="26" t="str">
        <f>VLOOKUP(N90,ch!$A$1:$B$31,2,0)</f>
        <v>鄂AFX299</v>
      </c>
      <c r="M90" s="26" t="s">
        <v>364</v>
      </c>
      <c r="N90" s="29" t="s">
        <v>118</v>
      </c>
      <c r="O90" s="7" t="str">
        <f t="shared" si="5"/>
        <v>9.6米</v>
      </c>
      <c r="P90" s="14">
        <v>2</v>
      </c>
      <c r="Q90" s="14">
        <v>0</v>
      </c>
      <c r="R90" s="14">
        <f t="shared" si="13"/>
        <v>2</v>
      </c>
      <c r="S90" s="7" t="str">
        <f t="shared" si="11"/>
        <v>分拣摆渡</v>
      </c>
    </row>
    <row r="91" spans="1:19" s="17" customFormat="1" ht="18.75">
      <c r="A91" s="8">
        <v>43192</v>
      </c>
      <c r="B91" s="9" t="s">
        <v>124</v>
      </c>
      <c r="C91" s="25">
        <v>2135</v>
      </c>
      <c r="D91" s="25">
        <v>2145</v>
      </c>
      <c r="E91" s="11" t="s">
        <v>119</v>
      </c>
      <c r="F91" s="11" t="s">
        <v>120</v>
      </c>
      <c r="G91" s="11" t="s">
        <v>53</v>
      </c>
      <c r="H91" s="11" t="s">
        <v>54</v>
      </c>
      <c r="I91" s="46" t="s">
        <v>894</v>
      </c>
      <c r="J91" s="19" t="s">
        <v>318</v>
      </c>
      <c r="K91" s="7" t="str">
        <f t="shared" si="8"/>
        <v>武汉威伟机械</v>
      </c>
      <c r="L91" s="26" t="str">
        <f>VLOOKUP(N91,ch!$A$1:$B$31,2,0)</f>
        <v>鄂AFX299</v>
      </c>
      <c r="M91" s="26" t="s">
        <v>364</v>
      </c>
      <c r="N91" s="29" t="s">
        <v>118</v>
      </c>
      <c r="O91" s="7" t="str">
        <f t="shared" si="5"/>
        <v>9.6米</v>
      </c>
      <c r="P91" s="14">
        <v>1</v>
      </c>
      <c r="Q91" s="14">
        <v>0</v>
      </c>
      <c r="R91" s="14">
        <f t="shared" si="13"/>
        <v>1</v>
      </c>
      <c r="S91" s="7" t="str">
        <f t="shared" si="11"/>
        <v>分拣摆渡</v>
      </c>
    </row>
    <row r="92" spans="1:19" s="17" customFormat="1" ht="18.75">
      <c r="A92" s="8">
        <v>43192</v>
      </c>
      <c r="B92" s="9" t="s">
        <v>124</v>
      </c>
      <c r="C92" s="25">
        <v>2030</v>
      </c>
      <c r="D92" s="25">
        <v>2040</v>
      </c>
      <c r="E92" s="11" t="s">
        <v>119</v>
      </c>
      <c r="F92" s="11" t="s">
        <v>120</v>
      </c>
      <c r="G92" s="11" t="s">
        <v>53</v>
      </c>
      <c r="H92" s="11" t="s">
        <v>54</v>
      </c>
      <c r="I92" s="46" t="s">
        <v>895</v>
      </c>
      <c r="J92" s="19" t="s">
        <v>319</v>
      </c>
      <c r="K92" s="7" t="str">
        <f t="shared" si="8"/>
        <v>武汉威伟机械</v>
      </c>
      <c r="L92" s="26" t="str">
        <f>VLOOKUP(N92,ch!$A$1:$B$31,2,0)</f>
        <v>鄂AFX299</v>
      </c>
      <c r="M92" s="26" t="s">
        <v>364</v>
      </c>
      <c r="N92" s="29" t="s">
        <v>118</v>
      </c>
      <c r="O92" s="7" t="str">
        <f t="shared" si="5"/>
        <v>9.6米</v>
      </c>
      <c r="P92" s="14">
        <v>2</v>
      </c>
      <c r="Q92" s="14">
        <v>0</v>
      </c>
      <c r="R92" s="14">
        <f t="shared" si="13"/>
        <v>2</v>
      </c>
      <c r="S92" s="7" t="str">
        <f t="shared" si="11"/>
        <v>分拣摆渡</v>
      </c>
    </row>
    <row r="93" spans="1:19" s="17" customFormat="1" ht="18.75">
      <c r="A93" s="8">
        <v>43192</v>
      </c>
      <c r="B93" s="9" t="s">
        <v>124</v>
      </c>
      <c r="C93" s="25">
        <v>1645</v>
      </c>
      <c r="D93" s="25">
        <v>1655</v>
      </c>
      <c r="E93" s="11" t="s">
        <v>119</v>
      </c>
      <c r="F93" s="11" t="s">
        <v>120</v>
      </c>
      <c r="G93" s="11" t="s">
        <v>53</v>
      </c>
      <c r="H93" s="11" t="s">
        <v>54</v>
      </c>
      <c r="I93" s="46" t="s">
        <v>896</v>
      </c>
      <c r="J93" s="19" t="s">
        <v>320</v>
      </c>
      <c r="K93" s="7" t="str">
        <f t="shared" si="8"/>
        <v>武汉威伟机械</v>
      </c>
      <c r="L93" s="26" t="str">
        <f>VLOOKUP(N93,ch!$A$1:$B$31,2,0)</f>
        <v>鄂AFX299</v>
      </c>
      <c r="M93" s="26" t="s">
        <v>364</v>
      </c>
      <c r="N93" s="29" t="s">
        <v>118</v>
      </c>
      <c r="O93" s="7" t="str">
        <f t="shared" si="5"/>
        <v>9.6米</v>
      </c>
      <c r="P93" s="14">
        <v>3</v>
      </c>
      <c r="Q93" s="14">
        <v>0</v>
      </c>
      <c r="R93" s="14">
        <f t="shared" si="13"/>
        <v>3</v>
      </c>
      <c r="S93" s="7" t="str">
        <f t="shared" si="11"/>
        <v>分拣摆渡</v>
      </c>
    </row>
    <row r="94" spans="1:19" s="17" customFormat="1" ht="18.75">
      <c r="A94" s="8">
        <v>43192</v>
      </c>
      <c r="B94" s="9" t="s">
        <v>124</v>
      </c>
      <c r="C94" s="25">
        <v>1535</v>
      </c>
      <c r="D94" s="25">
        <v>1545</v>
      </c>
      <c r="E94" s="11" t="s">
        <v>119</v>
      </c>
      <c r="F94" s="11" t="s">
        <v>120</v>
      </c>
      <c r="G94" s="11" t="s">
        <v>53</v>
      </c>
      <c r="H94" s="11" t="s">
        <v>54</v>
      </c>
      <c r="I94" s="46" t="s">
        <v>897</v>
      </c>
      <c r="J94" s="19" t="s">
        <v>322</v>
      </c>
      <c r="K94" s="7" t="str">
        <f t="shared" si="8"/>
        <v>武汉威伟机械</v>
      </c>
      <c r="L94" s="26" t="str">
        <f>VLOOKUP(N94,ch!$A$1:$B$31,2,0)</f>
        <v>鄂AFX299</v>
      </c>
      <c r="M94" s="26" t="s">
        <v>364</v>
      </c>
      <c r="N94" s="29" t="s">
        <v>118</v>
      </c>
      <c r="O94" s="7" t="str">
        <f t="shared" si="5"/>
        <v>9.6米</v>
      </c>
      <c r="P94" s="14">
        <v>2</v>
      </c>
      <c r="Q94" s="14">
        <v>0</v>
      </c>
      <c r="R94" s="14">
        <f t="shared" si="13"/>
        <v>2</v>
      </c>
      <c r="S94" s="7" t="str">
        <f t="shared" si="11"/>
        <v>分拣摆渡</v>
      </c>
    </row>
    <row r="95" spans="1:19" s="17" customFormat="1" ht="18.75">
      <c r="A95" s="8">
        <v>43192</v>
      </c>
      <c r="B95" s="9" t="s">
        <v>124</v>
      </c>
      <c r="C95" s="25">
        <v>1430</v>
      </c>
      <c r="D95" s="25">
        <v>1440</v>
      </c>
      <c r="E95" s="11" t="s">
        <v>119</v>
      </c>
      <c r="F95" s="11" t="s">
        <v>120</v>
      </c>
      <c r="G95" s="11" t="s">
        <v>53</v>
      </c>
      <c r="H95" s="11" t="s">
        <v>54</v>
      </c>
      <c r="I95" s="46" t="s">
        <v>898</v>
      </c>
      <c r="J95" s="19" t="s">
        <v>324</v>
      </c>
      <c r="K95" s="7" t="str">
        <f t="shared" si="8"/>
        <v>武汉威伟机械</v>
      </c>
      <c r="L95" s="26" t="str">
        <f>VLOOKUP(N95,ch!$A$1:$B$31,2,0)</f>
        <v>鄂AFX299</v>
      </c>
      <c r="M95" s="26" t="s">
        <v>364</v>
      </c>
      <c r="N95" s="29" t="s">
        <v>118</v>
      </c>
      <c r="O95" s="7" t="str">
        <f t="shared" si="5"/>
        <v>9.6米</v>
      </c>
      <c r="P95" s="14">
        <v>2</v>
      </c>
      <c r="Q95" s="14">
        <v>1</v>
      </c>
      <c r="R95" s="14">
        <f t="shared" si="13"/>
        <v>3</v>
      </c>
      <c r="S95" s="7" t="str">
        <f t="shared" si="11"/>
        <v>分拣摆渡</v>
      </c>
    </row>
    <row r="96" spans="1:19" s="17" customFormat="1" ht="18.75">
      <c r="A96" s="8">
        <v>43192</v>
      </c>
      <c r="B96" s="9" t="s">
        <v>124</v>
      </c>
      <c r="C96" s="25">
        <v>1140</v>
      </c>
      <c r="D96" s="25">
        <v>1150</v>
      </c>
      <c r="E96" s="11" t="s">
        <v>119</v>
      </c>
      <c r="F96" s="11" t="s">
        <v>120</v>
      </c>
      <c r="G96" s="11" t="s">
        <v>53</v>
      </c>
      <c r="H96" s="11" t="s">
        <v>54</v>
      </c>
      <c r="I96" s="46" t="s">
        <v>899</v>
      </c>
      <c r="J96" s="19" t="s">
        <v>326</v>
      </c>
      <c r="K96" s="7" t="str">
        <f t="shared" si="8"/>
        <v>武汉威伟机械</v>
      </c>
      <c r="L96" s="26" t="str">
        <f>VLOOKUP(N96,ch!$A$1:$B$31,2,0)</f>
        <v>鄂AFX299</v>
      </c>
      <c r="M96" s="26" t="s">
        <v>364</v>
      </c>
      <c r="N96" s="29" t="s">
        <v>118</v>
      </c>
      <c r="O96" s="7" t="str">
        <f t="shared" si="5"/>
        <v>9.6米</v>
      </c>
      <c r="P96" s="14">
        <v>2</v>
      </c>
      <c r="Q96" s="14">
        <v>0</v>
      </c>
      <c r="R96" s="14">
        <f t="shared" si="13"/>
        <v>2</v>
      </c>
      <c r="S96" s="7" t="str">
        <f t="shared" si="11"/>
        <v>分拣摆渡</v>
      </c>
    </row>
    <row r="97" spans="1:19" s="17" customFormat="1" ht="18.75">
      <c r="A97" s="8">
        <v>43192</v>
      </c>
      <c r="B97" s="9" t="s">
        <v>124</v>
      </c>
      <c r="C97" s="25">
        <v>1035</v>
      </c>
      <c r="D97" s="25">
        <v>1045</v>
      </c>
      <c r="E97" s="11" t="s">
        <v>119</v>
      </c>
      <c r="F97" s="11" t="s">
        <v>120</v>
      </c>
      <c r="G97" s="11" t="s">
        <v>53</v>
      </c>
      <c r="H97" s="11" t="s">
        <v>54</v>
      </c>
      <c r="I97" s="46" t="s">
        <v>900</v>
      </c>
      <c r="J97" s="19" t="s">
        <v>328</v>
      </c>
      <c r="K97" s="7" t="str">
        <f t="shared" si="8"/>
        <v>武汉威伟机械</v>
      </c>
      <c r="L97" s="26" t="str">
        <f>VLOOKUP(N97,ch!$A$1:$B$31,2,0)</f>
        <v>鄂AFX299</v>
      </c>
      <c r="M97" s="26" t="s">
        <v>364</v>
      </c>
      <c r="N97" s="29" t="s">
        <v>118</v>
      </c>
      <c r="O97" s="7" t="str">
        <f t="shared" si="5"/>
        <v>9.6米</v>
      </c>
      <c r="P97" s="14">
        <v>5</v>
      </c>
      <c r="Q97" s="14">
        <v>0</v>
      </c>
      <c r="R97" s="14">
        <f t="shared" si="13"/>
        <v>5</v>
      </c>
      <c r="S97" s="7" t="str">
        <f t="shared" si="11"/>
        <v>分拣摆渡</v>
      </c>
    </row>
    <row r="98" spans="1:19" s="17" customFormat="1" ht="18.75">
      <c r="A98" s="8">
        <v>43193</v>
      </c>
      <c r="B98" s="9" t="s">
        <v>25</v>
      </c>
      <c r="C98" s="10">
        <v>1459</v>
      </c>
      <c r="D98" s="10">
        <v>1645</v>
      </c>
      <c r="E98" s="11" t="s">
        <v>26</v>
      </c>
      <c r="F98" s="11" t="s">
        <v>252</v>
      </c>
      <c r="G98" s="11" t="s">
        <v>31</v>
      </c>
      <c r="H98" s="11" t="s">
        <v>32</v>
      </c>
      <c r="I98" s="46" t="s">
        <v>901</v>
      </c>
      <c r="J98" s="19" t="s">
        <v>341</v>
      </c>
      <c r="K98" s="7" t="str">
        <f t="shared" si="8"/>
        <v>武汉威伟机械</v>
      </c>
      <c r="L98" s="26" t="str">
        <f>VLOOKUP(N98,ch!$A$1:$B$31,2,0)</f>
        <v>鄂AFE237</v>
      </c>
      <c r="M98" s="26" t="s">
        <v>178</v>
      </c>
      <c r="N98" s="29" t="s">
        <v>342</v>
      </c>
      <c r="O98" s="7" t="str">
        <f t="shared" si="5"/>
        <v>9.6米</v>
      </c>
      <c r="P98" s="14">
        <v>12</v>
      </c>
      <c r="Q98" s="14">
        <v>0</v>
      </c>
      <c r="R98" s="14">
        <f t="shared" si="13"/>
        <v>12</v>
      </c>
      <c r="S98" s="7" t="str">
        <f t="shared" si="11"/>
        <v>分拣摆渡</v>
      </c>
    </row>
    <row r="99" spans="1:19" s="17" customFormat="1" ht="18.75">
      <c r="A99" s="8">
        <v>43193</v>
      </c>
      <c r="B99" s="9" t="s">
        <v>25</v>
      </c>
      <c r="C99" s="10">
        <v>1825</v>
      </c>
      <c r="D99" s="10">
        <v>2011</v>
      </c>
      <c r="E99" s="11" t="s">
        <v>26</v>
      </c>
      <c r="F99" s="11" t="s">
        <v>252</v>
      </c>
      <c r="G99" s="11" t="s">
        <v>31</v>
      </c>
      <c r="H99" s="11" t="s">
        <v>32</v>
      </c>
      <c r="I99" s="46" t="s">
        <v>902</v>
      </c>
      <c r="J99" s="19" t="s">
        <v>357</v>
      </c>
      <c r="K99" s="7" t="str">
        <f t="shared" ref="K99:K130" si="14">IF(A99&lt;&gt;"","武汉威伟机械","------")</f>
        <v>武汉威伟机械</v>
      </c>
      <c r="L99" s="26" t="str">
        <f>VLOOKUP(N99,ch!$A$1:$B$31,2,0)</f>
        <v>鄂AQQ353</v>
      </c>
      <c r="M99" s="26" t="s">
        <v>181</v>
      </c>
      <c r="N99" s="29" t="s">
        <v>44</v>
      </c>
      <c r="O99" s="7" t="str">
        <f t="shared" ref="O99:O117" si="15">IF(L99&lt;&gt;"","9.6米","--")</f>
        <v>9.6米</v>
      </c>
      <c r="P99" s="14">
        <v>14</v>
      </c>
      <c r="Q99" s="14">
        <v>0</v>
      </c>
      <c r="R99" s="14">
        <f t="shared" si="13"/>
        <v>14</v>
      </c>
      <c r="S99" s="7" t="str">
        <f t="shared" ref="S99:S130" si="16">IF(A99&lt;&gt;"","分拣摆渡","----")</f>
        <v>分拣摆渡</v>
      </c>
    </row>
    <row r="100" spans="1:19" s="17" customFormat="1" ht="18.75">
      <c r="A100" s="8">
        <v>43193</v>
      </c>
      <c r="B100" s="9" t="s">
        <v>235</v>
      </c>
      <c r="C100" s="10">
        <v>1929</v>
      </c>
      <c r="D100" s="10">
        <v>2125</v>
      </c>
      <c r="E100" s="11" t="s">
        <v>26</v>
      </c>
      <c r="F100" s="11" t="s">
        <v>252</v>
      </c>
      <c r="G100" s="11" t="s">
        <v>31</v>
      </c>
      <c r="H100" s="11" t="s">
        <v>32</v>
      </c>
      <c r="I100" s="46" t="s">
        <v>903</v>
      </c>
      <c r="J100" s="19" t="s">
        <v>385</v>
      </c>
      <c r="K100" s="7" t="str">
        <f t="shared" si="14"/>
        <v>武汉威伟机械</v>
      </c>
      <c r="L100" s="26" t="str">
        <f>VLOOKUP(N100,ch!$A$1:$B$31,2,0)</f>
        <v>鄂ALU151</v>
      </c>
      <c r="M100" s="26" t="s">
        <v>179</v>
      </c>
      <c r="N100" s="29" t="s">
        <v>35</v>
      </c>
      <c r="O100" s="7" t="str">
        <f t="shared" si="15"/>
        <v>9.6米</v>
      </c>
      <c r="P100" s="14">
        <v>14</v>
      </c>
      <c r="Q100" s="14">
        <v>0</v>
      </c>
      <c r="R100" s="14">
        <f t="shared" si="13"/>
        <v>14</v>
      </c>
      <c r="S100" s="7" t="str">
        <f t="shared" si="16"/>
        <v>分拣摆渡</v>
      </c>
    </row>
    <row r="101" spans="1:19" s="17" customFormat="1" ht="18.75">
      <c r="A101" s="8">
        <v>43193</v>
      </c>
      <c r="B101" s="9" t="s">
        <v>63</v>
      </c>
      <c r="C101" s="10">
        <v>1620</v>
      </c>
      <c r="D101" s="10">
        <v>1810</v>
      </c>
      <c r="E101" s="11" t="s">
        <v>37</v>
      </c>
      <c r="F101" s="11" t="s">
        <v>38</v>
      </c>
      <c r="G101" s="11" t="s">
        <v>31</v>
      </c>
      <c r="H101" s="11" t="s">
        <v>32</v>
      </c>
      <c r="I101" s="46" t="s">
        <v>904</v>
      </c>
      <c r="J101" s="19" t="s">
        <v>344</v>
      </c>
      <c r="K101" s="7" t="str">
        <f t="shared" si="14"/>
        <v>武汉威伟机械</v>
      </c>
      <c r="L101" s="26" t="str">
        <f>VLOOKUP(N101,ch!$A$1:$B$31,2,0)</f>
        <v>鄂AZV377</v>
      </c>
      <c r="M101" s="26" t="s">
        <v>176</v>
      </c>
      <c r="N101" s="29" t="s">
        <v>240</v>
      </c>
      <c r="O101" s="7" t="str">
        <f t="shared" si="15"/>
        <v>9.6米</v>
      </c>
      <c r="P101" s="14">
        <v>14</v>
      </c>
      <c r="Q101" s="14">
        <v>0</v>
      </c>
      <c r="R101" s="14">
        <f t="shared" si="13"/>
        <v>14</v>
      </c>
      <c r="S101" s="7" t="str">
        <f t="shared" si="16"/>
        <v>分拣摆渡</v>
      </c>
    </row>
    <row r="102" spans="1:19" s="17" customFormat="1" ht="18.75">
      <c r="A102" s="8">
        <v>43193</v>
      </c>
      <c r="B102" s="9" t="s">
        <v>235</v>
      </c>
      <c r="C102" s="10">
        <v>1920</v>
      </c>
      <c r="D102" s="10">
        <v>2123</v>
      </c>
      <c r="E102" s="11" t="s">
        <v>37</v>
      </c>
      <c r="F102" s="11" t="s">
        <v>38</v>
      </c>
      <c r="G102" s="11" t="s">
        <v>31</v>
      </c>
      <c r="H102" s="11" t="s">
        <v>32</v>
      </c>
      <c r="I102" s="46" t="s">
        <v>905</v>
      </c>
      <c r="J102" s="19" t="s">
        <v>353</v>
      </c>
      <c r="K102" s="7" t="str">
        <f t="shared" si="14"/>
        <v>武汉威伟机械</v>
      </c>
      <c r="L102" s="26" t="str">
        <f>VLOOKUP(N102,ch!$A$1:$B$31,2,0)</f>
        <v>鄂ALU291</v>
      </c>
      <c r="M102" s="26" t="s">
        <v>182</v>
      </c>
      <c r="N102" s="29" t="s">
        <v>198</v>
      </c>
      <c r="O102" s="7" t="str">
        <f t="shared" si="15"/>
        <v>9.6米</v>
      </c>
      <c r="P102" s="14">
        <v>14</v>
      </c>
      <c r="Q102" s="14">
        <v>0</v>
      </c>
      <c r="R102" s="14">
        <f t="shared" si="13"/>
        <v>14</v>
      </c>
      <c r="S102" s="7" t="str">
        <f t="shared" si="16"/>
        <v>分拣摆渡</v>
      </c>
    </row>
    <row r="103" spans="1:19" s="17" customFormat="1" ht="18.75">
      <c r="A103" s="8">
        <v>43193</v>
      </c>
      <c r="B103" s="9" t="s">
        <v>36</v>
      </c>
      <c r="C103" s="10">
        <v>1355</v>
      </c>
      <c r="D103" s="10">
        <v>1549</v>
      </c>
      <c r="E103" s="11" t="s">
        <v>37</v>
      </c>
      <c r="F103" s="11" t="s">
        <v>38</v>
      </c>
      <c r="G103" s="11" t="s">
        <v>31</v>
      </c>
      <c r="H103" s="11" t="s">
        <v>32</v>
      </c>
      <c r="I103" s="46" t="s">
        <v>906</v>
      </c>
      <c r="J103" s="19" t="s">
        <v>355</v>
      </c>
      <c r="K103" s="7" t="str">
        <f t="shared" si="14"/>
        <v>武汉威伟机械</v>
      </c>
      <c r="L103" s="26" t="e">
        <f>VLOOKUP(N103,ch!$A$1:$B$31,2,0)</f>
        <v>#N/A</v>
      </c>
      <c r="M103" s="26" t="s">
        <v>165</v>
      </c>
      <c r="N103" s="29" t="s">
        <v>58</v>
      </c>
      <c r="O103" s="7" t="e">
        <f t="shared" si="15"/>
        <v>#N/A</v>
      </c>
      <c r="P103" s="14">
        <v>14</v>
      </c>
      <c r="Q103" s="14">
        <v>0</v>
      </c>
      <c r="R103" s="14">
        <f t="shared" si="13"/>
        <v>14</v>
      </c>
      <c r="S103" s="7" t="str">
        <f t="shared" si="16"/>
        <v>分拣摆渡</v>
      </c>
    </row>
    <row r="104" spans="1:19" s="17" customFormat="1" ht="18.75">
      <c r="A104" s="8">
        <v>43193</v>
      </c>
      <c r="B104" s="9" t="s">
        <v>308</v>
      </c>
      <c r="C104" s="10">
        <v>1120</v>
      </c>
      <c r="D104" s="10">
        <v>1150</v>
      </c>
      <c r="E104" s="11" t="s">
        <v>53</v>
      </c>
      <c r="F104" s="11" t="s">
        <v>54</v>
      </c>
      <c r="G104" s="11" t="s">
        <v>31</v>
      </c>
      <c r="H104" s="11" t="s">
        <v>32</v>
      </c>
      <c r="I104" s="46" t="s">
        <v>907</v>
      </c>
      <c r="J104" s="19" t="s">
        <v>347</v>
      </c>
      <c r="K104" s="7" t="str">
        <f t="shared" si="14"/>
        <v>武汉威伟机械</v>
      </c>
      <c r="L104" s="26" t="str">
        <f>VLOOKUP(N104,ch!$A$1:$B$31,2,0)</f>
        <v>鄂ABY256</v>
      </c>
      <c r="M104" s="26" t="s">
        <v>167</v>
      </c>
      <c r="N104" s="29" t="s">
        <v>251</v>
      </c>
      <c r="O104" s="7" t="str">
        <f t="shared" si="15"/>
        <v>9.6米</v>
      </c>
      <c r="P104" s="14">
        <v>14</v>
      </c>
      <c r="Q104" s="14">
        <v>0</v>
      </c>
      <c r="R104" s="14">
        <f t="shared" si="13"/>
        <v>14</v>
      </c>
      <c r="S104" s="7" t="str">
        <f t="shared" si="16"/>
        <v>分拣摆渡</v>
      </c>
    </row>
    <row r="105" spans="1:19" s="17" customFormat="1" ht="18.75">
      <c r="A105" s="8">
        <v>43193</v>
      </c>
      <c r="B105" s="9" t="s">
        <v>311</v>
      </c>
      <c r="C105" s="10">
        <v>1805</v>
      </c>
      <c r="D105" s="10">
        <v>1835</v>
      </c>
      <c r="E105" s="11" t="s">
        <v>53</v>
      </c>
      <c r="F105" s="11" t="s">
        <v>54</v>
      </c>
      <c r="G105" s="11" t="s">
        <v>31</v>
      </c>
      <c r="H105" s="11" t="s">
        <v>32</v>
      </c>
      <c r="I105" s="46" t="s">
        <v>908</v>
      </c>
      <c r="J105" s="19" t="s">
        <v>349</v>
      </c>
      <c r="K105" s="7" t="str">
        <f t="shared" si="14"/>
        <v>武汉威伟机械</v>
      </c>
      <c r="L105" s="26" t="str">
        <f>VLOOKUP(N105,ch!$A$1:$B$31,2,0)</f>
        <v>鄂ABY277</v>
      </c>
      <c r="M105" s="26" t="s">
        <v>168</v>
      </c>
      <c r="N105" s="29" t="s">
        <v>192</v>
      </c>
      <c r="O105" s="7" t="str">
        <f t="shared" si="15"/>
        <v>9.6米</v>
      </c>
      <c r="P105" s="14">
        <v>14</v>
      </c>
      <c r="Q105" s="14">
        <v>0</v>
      </c>
      <c r="R105" s="14">
        <f t="shared" si="13"/>
        <v>14</v>
      </c>
      <c r="S105" s="7" t="str">
        <f t="shared" si="16"/>
        <v>分拣摆渡</v>
      </c>
    </row>
    <row r="106" spans="1:19" s="17" customFormat="1" ht="18.75">
      <c r="A106" s="8">
        <v>43193</v>
      </c>
      <c r="B106" s="9" t="s">
        <v>311</v>
      </c>
      <c r="C106" s="10">
        <v>1915</v>
      </c>
      <c r="D106" s="10">
        <v>1924</v>
      </c>
      <c r="E106" s="11" t="s">
        <v>53</v>
      </c>
      <c r="F106" s="11" t="s">
        <v>54</v>
      </c>
      <c r="G106" s="11" t="s">
        <v>31</v>
      </c>
      <c r="H106" s="11" t="s">
        <v>32</v>
      </c>
      <c r="I106" s="46" t="s">
        <v>909</v>
      </c>
      <c r="J106" s="19" t="s">
        <v>351</v>
      </c>
      <c r="K106" s="7" t="str">
        <f t="shared" si="14"/>
        <v>武汉威伟机械</v>
      </c>
      <c r="L106" s="26" t="str">
        <f>VLOOKUP(N106,ch!$A$1:$B$31,2,0)</f>
        <v>鄂ABY277</v>
      </c>
      <c r="M106" s="26" t="s">
        <v>168</v>
      </c>
      <c r="N106" s="29" t="s">
        <v>192</v>
      </c>
      <c r="O106" s="7" t="str">
        <f t="shared" si="15"/>
        <v>9.6米</v>
      </c>
      <c r="P106" s="14">
        <v>14</v>
      </c>
      <c r="Q106" s="14">
        <v>0</v>
      </c>
      <c r="R106" s="14">
        <f t="shared" si="13"/>
        <v>14</v>
      </c>
      <c r="S106" s="7" t="str">
        <f t="shared" si="16"/>
        <v>分拣摆渡</v>
      </c>
    </row>
    <row r="107" spans="1:19" s="17" customFormat="1" ht="18.75">
      <c r="A107" s="8">
        <v>43193</v>
      </c>
      <c r="B107" s="9" t="s">
        <v>358</v>
      </c>
      <c r="C107" s="10">
        <v>2022</v>
      </c>
      <c r="D107" s="10">
        <v>2030</v>
      </c>
      <c r="E107" s="11" t="s">
        <v>53</v>
      </c>
      <c r="F107" s="11" t="s">
        <v>54</v>
      </c>
      <c r="G107" s="11" t="s">
        <v>31</v>
      </c>
      <c r="H107" s="11" t="s">
        <v>32</v>
      </c>
      <c r="I107" s="46" t="s">
        <v>910</v>
      </c>
      <c r="J107" s="19" t="s">
        <v>360</v>
      </c>
      <c r="K107" s="7" t="str">
        <f t="shared" si="14"/>
        <v>武汉威伟机械</v>
      </c>
      <c r="L107" s="26" t="str">
        <f>VLOOKUP(N107,ch!$A$1:$B$31,2,0)</f>
        <v>鄂AZV377</v>
      </c>
      <c r="M107" s="26" t="s">
        <v>176</v>
      </c>
      <c r="N107" s="29" t="s">
        <v>240</v>
      </c>
      <c r="O107" s="7" t="str">
        <f t="shared" si="15"/>
        <v>9.6米</v>
      </c>
      <c r="P107" s="14">
        <v>14</v>
      </c>
      <c r="Q107" s="14">
        <v>0</v>
      </c>
      <c r="R107" s="14">
        <f t="shared" si="13"/>
        <v>14</v>
      </c>
      <c r="S107" s="7" t="str">
        <f t="shared" si="16"/>
        <v>分拣摆渡</v>
      </c>
    </row>
    <row r="108" spans="1:19" s="35" customFormat="1" ht="18.75">
      <c r="A108" s="8">
        <v>43193</v>
      </c>
      <c r="B108" s="10" t="s">
        <v>108</v>
      </c>
      <c r="C108" s="10">
        <v>2030</v>
      </c>
      <c r="D108" s="10">
        <v>2130</v>
      </c>
      <c r="E108" s="11" t="s">
        <v>53</v>
      </c>
      <c r="F108" s="11" t="s">
        <v>54</v>
      </c>
      <c r="G108" s="11" t="s">
        <v>31</v>
      </c>
      <c r="H108" s="11" t="s">
        <v>32</v>
      </c>
      <c r="I108" s="46" t="s">
        <v>911</v>
      </c>
      <c r="J108" s="19" t="s">
        <v>388</v>
      </c>
      <c r="K108" s="7" t="str">
        <f t="shared" si="14"/>
        <v>武汉威伟机械</v>
      </c>
      <c r="L108" s="26" t="e">
        <f>VLOOKUP(N108,ch!$A$1:$B$31,2,0)</f>
        <v>#N/A</v>
      </c>
      <c r="M108" s="10"/>
      <c r="N108" s="29" t="s">
        <v>58</v>
      </c>
      <c r="O108" s="7" t="e">
        <f t="shared" si="15"/>
        <v>#N/A</v>
      </c>
      <c r="P108" s="14">
        <v>14</v>
      </c>
      <c r="Q108" s="14">
        <v>0</v>
      </c>
      <c r="R108" s="14">
        <f t="shared" ref="R108:R110" si="17">SUM(P108:Q108)</f>
        <v>14</v>
      </c>
      <c r="S108" s="7" t="str">
        <f t="shared" si="16"/>
        <v>分拣摆渡</v>
      </c>
    </row>
    <row r="109" spans="1:19" s="35" customFormat="1" ht="18.75">
      <c r="A109" s="8">
        <v>43193</v>
      </c>
      <c r="B109" s="10" t="s">
        <v>52</v>
      </c>
      <c r="C109" s="10">
        <v>2156</v>
      </c>
      <c r="D109" s="10">
        <v>2203</v>
      </c>
      <c r="E109" s="11" t="s">
        <v>53</v>
      </c>
      <c r="F109" s="11" t="s">
        <v>54</v>
      </c>
      <c r="G109" s="11" t="s">
        <v>31</v>
      </c>
      <c r="H109" s="11" t="s">
        <v>32</v>
      </c>
      <c r="I109" s="46" t="s">
        <v>912</v>
      </c>
      <c r="J109" s="19" t="s">
        <v>397</v>
      </c>
      <c r="K109" s="7" t="str">
        <f t="shared" si="14"/>
        <v>武汉威伟机械</v>
      </c>
      <c r="L109" s="26" t="e">
        <f>VLOOKUP(N109,ch!$A$1:$B$31,2,0)</f>
        <v>#N/A</v>
      </c>
      <c r="M109" s="10"/>
      <c r="N109" s="29" t="s">
        <v>58</v>
      </c>
      <c r="O109" s="7" t="e">
        <f t="shared" si="15"/>
        <v>#N/A</v>
      </c>
      <c r="P109" s="14">
        <v>8</v>
      </c>
      <c r="Q109" s="14">
        <v>0</v>
      </c>
      <c r="R109" s="14">
        <f t="shared" si="17"/>
        <v>8</v>
      </c>
      <c r="S109" s="7" t="str">
        <f t="shared" si="16"/>
        <v>分拣摆渡</v>
      </c>
    </row>
    <row r="110" spans="1:19" s="35" customFormat="1" ht="18.75">
      <c r="A110" s="8">
        <v>43193</v>
      </c>
      <c r="B110" s="10" t="s">
        <v>124</v>
      </c>
      <c r="C110" s="10">
        <v>2025</v>
      </c>
      <c r="D110" s="10">
        <v>2035</v>
      </c>
      <c r="E110" s="11" t="s">
        <v>119</v>
      </c>
      <c r="F110" s="11" t="s">
        <v>400</v>
      </c>
      <c r="G110" s="11" t="s">
        <v>53</v>
      </c>
      <c r="H110" s="11" t="s">
        <v>54</v>
      </c>
      <c r="I110" s="46" t="s">
        <v>913</v>
      </c>
      <c r="J110" s="19" t="s">
        <v>402</v>
      </c>
      <c r="K110" s="7" t="str">
        <f t="shared" si="14"/>
        <v>武汉威伟机械</v>
      </c>
      <c r="L110" s="26" t="str">
        <f>VLOOKUP(N110,ch!$A$1:$B$31,2,0)</f>
        <v>鄂AFX299</v>
      </c>
      <c r="M110" s="10"/>
      <c r="N110" s="29" t="s">
        <v>118</v>
      </c>
      <c r="O110" s="7" t="str">
        <f t="shared" si="15"/>
        <v>9.6米</v>
      </c>
      <c r="P110" s="14">
        <v>2</v>
      </c>
      <c r="Q110" s="14">
        <v>1</v>
      </c>
      <c r="R110" s="14">
        <f t="shared" si="17"/>
        <v>3</v>
      </c>
      <c r="S110" s="7" t="str">
        <f t="shared" si="16"/>
        <v>分拣摆渡</v>
      </c>
    </row>
    <row r="111" spans="1:19" s="35" customFormat="1" ht="18.75">
      <c r="A111" s="8">
        <v>43193</v>
      </c>
      <c r="B111" s="10" t="s">
        <v>124</v>
      </c>
      <c r="C111" s="10">
        <v>1630</v>
      </c>
      <c r="D111" s="10">
        <v>1640</v>
      </c>
      <c r="E111" s="11" t="s">
        <v>119</v>
      </c>
      <c r="F111" s="11" t="s">
        <v>400</v>
      </c>
      <c r="G111" s="11" t="s">
        <v>53</v>
      </c>
      <c r="H111" s="11" t="s">
        <v>54</v>
      </c>
      <c r="I111" s="46" t="s">
        <v>914</v>
      </c>
      <c r="J111" s="19" t="s">
        <v>405</v>
      </c>
      <c r="K111" s="7" t="str">
        <f t="shared" si="14"/>
        <v>武汉威伟机械</v>
      </c>
      <c r="L111" s="26" t="str">
        <f>VLOOKUP(N111,ch!$A$1:$B$31,2,0)</f>
        <v>鄂AFX299</v>
      </c>
      <c r="M111" s="10"/>
      <c r="N111" s="29" t="s">
        <v>118</v>
      </c>
      <c r="O111" s="7" t="str">
        <f t="shared" si="15"/>
        <v>9.6米</v>
      </c>
      <c r="P111" s="14">
        <v>2</v>
      </c>
      <c r="Q111" s="14">
        <v>0</v>
      </c>
      <c r="R111" s="14">
        <f t="shared" ref="R111:R117" si="18">SUM(P111:Q111)</f>
        <v>2</v>
      </c>
      <c r="S111" s="7" t="str">
        <f t="shared" si="16"/>
        <v>分拣摆渡</v>
      </c>
    </row>
    <row r="112" spans="1:19" s="35" customFormat="1" ht="18.75">
      <c r="A112" s="8">
        <v>43193</v>
      </c>
      <c r="B112" s="10" t="s">
        <v>124</v>
      </c>
      <c r="C112" s="10">
        <v>1530</v>
      </c>
      <c r="D112" s="10">
        <v>1540</v>
      </c>
      <c r="E112" s="11" t="s">
        <v>119</v>
      </c>
      <c r="F112" s="11" t="s">
        <v>400</v>
      </c>
      <c r="G112" s="11" t="s">
        <v>53</v>
      </c>
      <c r="H112" s="11" t="s">
        <v>54</v>
      </c>
      <c r="I112" s="46" t="s">
        <v>915</v>
      </c>
      <c r="J112" s="19" t="s">
        <v>407</v>
      </c>
      <c r="K112" s="7" t="str">
        <f t="shared" si="14"/>
        <v>武汉威伟机械</v>
      </c>
      <c r="L112" s="26" t="str">
        <f>VLOOKUP(N112,ch!$A$1:$B$31,2,0)</f>
        <v>鄂AFX299</v>
      </c>
      <c r="M112" s="10"/>
      <c r="N112" s="29" t="s">
        <v>118</v>
      </c>
      <c r="O112" s="7" t="str">
        <f t="shared" si="15"/>
        <v>9.6米</v>
      </c>
      <c r="P112" s="14">
        <v>2</v>
      </c>
      <c r="Q112" s="14">
        <v>0</v>
      </c>
      <c r="R112" s="14">
        <f t="shared" si="18"/>
        <v>2</v>
      </c>
      <c r="S112" s="7" t="str">
        <f t="shared" si="16"/>
        <v>分拣摆渡</v>
      </c>
    </row>
    <row r="113" spans="1:19" s="35" customFormat="1" ht="18.75">
      <c r="A113" s="8">
        <v>43193</v>
      </c>
      <c r="B113" s="10" t="s">
        <v>124</v>
      </c>
      <c r="C113" s="10">
        <v>1430</v>
      </c>
      <c r="D113" s="10">
        <v>1440</v>
      </c>
      <c r="E113" s="11" t="s">
        <v>119</v>
      </c>
      <c r="F113" s="11" t="s">
        <v>400</v>
      </c>
      <c r="G113" s="11" t="s">
        <v>53</v>
      </c>
      <c r="H113" s="11" t="s">
        <v>54</v>
      </c>
      <c r="I113" s="46" t="s">
        <v>916</v>
      </c>
      <c r="J113" s="19" t="s">
        <v>409</v>
      </c>
      <c r="K113" s="7" t="str">
        <f t="shared" si="14"/>
        <v>武汉威伟机械</v>
      </c>
      <c r="L113" s="26" t="str">
        <f>VLOOKUP(N113,ch!$A$1:$B$31,2,0)</f>
        <v>鄂AFX299</v>
      </c>
      <c r="M113" s="10"/>
      <c r="N113" s="29" t="s">
        <v>118</v>
      </c>
      <c r="O113" s="7" t="str">
        <f t="shared" si="15"/>
        <v>9.6米</v>
      </c>
      <c r="P113" s="14">
        <v>2</v>
      </c>
      <c r="Q113" s="14">
        <v>1</v>
      </c>
      <c r="R113" s="14">
        <f t="shared" si="18"/>
        <v>3</v>
      </c>
      <c r="S113" s="7" t="str">
        <f t="shared" si="16"/>
        <v>分拣摆渡</v>
      </c>
    </row>
    <row r="114" spans="1:19" s="35" customFormat="1" ht="18.75">
      <c r="A114" s="8">
        <v>43193</v>
      </c>
      <c r="B114" s="10" t="s">
        <v>124</v>
      </c>
      <c r="C114" s="10">
        <v>1130</v>
      </c>
      <c r="D114" s="10">
        <v>1140</v>
      </c>
      <c r="E114" s="11" t="s">
        <v>119</v>
      </c>
      <c r="F114" s="11" t="s">
        <v>400</v>
      </c>
      <c r="G114" s="11" t="s">
        <v>53</v>
      </c>
      <c r="H114" s="11" t="s">
        <v>54</v>
      </c>
      <c r="I114" s="46" t="s">
        <v>917</v>
      </c>
      <c r="J114" s="19" t="s">
        <v>411</v>
      </c>
      <c r="K114" s="7" t="str">
        <f t="shared" si="14"/>
        <v>武汉威伟机械</v>
      </c>
      <c r="L114" s="26" t="str">
        <f>VLOOKUP(N114,ch!$A$1:$B$31,2,0)</f>
        <v>鄂AFX299</v>
      </c>
      <c r="M114" s="10"/>
      <c r="N114" s="29" t="s">
        <v>118</v>
      </c>
      <c r="O114" s="7" t="str">
        <f t="shared" si="15"/>
        <v>9.6米</v>
      </c>
      <c r="P114" s="14">
        <v>2</v>
      </c>
      <c r="Q114" s="14">
        <v>0</v>
      </c>
      <c r="R114" s="14">
        <f t="shared" si="18"/>
        <v>2</v>
      </c>
      <c r="S114" s="7" t="str">
        <f t="shared" si="16"/>
        <v>分拣摆渡</v>
      </c>
    </row>
    <row r="115" spans="1:19" s="35" customFormat="1" ht="18.75">
      <c r="A115" s="8">
        <v>43193</v>
      </c>
      <c r="B115" s="10" t="s">
        <v>124</v>
      </c>
      <c r="C115" s="10">
        <v>1030</v>
      </c>
      <c r="D115" s="10">
        <v>1040</v>
      </c>
      <c r="E115" s="11" t="s">
        <v>119</v>
      </c>
      <c r="F115" s="11" t="s">
        <v>400</v>
      </c>
      <c r="G115" s="11" t="s">
        <v>53</v>
      </c>
      <c r="H115" s="11" t="s">
        <v>54</v>
      </c>
      <c r="I115" s="46" t="s">
        <v>918</v>
      </c>
      <c r="J115" s="19" t="s">
        <v>413</v>
      </c>
      <c r="K115" s="7" t="str">
        <f t="shared" si="14"/>
        <v>武汉威伟机械</v>
      </c>
      <c r="L115" s="26" t="str">
        <f>VLOOKUP(N115,ch!$A$1:$B$31,2,0)</f>
        <v>鄂AFX299</v>
      </c>
      <c r="M115" s="10"/>
      <c r="N115" s="29" t="s">
        <v>118</v>
      </c>
      <c r="O115" s="7" t="str">
        <f t="shared" si="15"/>
        <v>9.6米</v>
      </c>
      <c r="P115" s="14">
        <v>4</v>
      </c>
      <c r="Q115" s="14">
        <v>0</v>
      </c>
      <c r="R115" s="14">
        <f t="shared" si="18"/>
        <v>4</v>
      </c>
      <c r="S115" s="7" t="str">
        <f t="shared" si="16"/>
        <v>分拣摆渡</v>
      </c>
    </row>
    <row r="116" spans="1:19" s="35" customFormat="1" ht="18.75">
      <c r="A116" s="8">
        <v>43193</v>
      </c>
      <c r="B116" s="10" t="s">
        <v>124</v>
      </c>
      <c r="C116" s="10">
        <v>2135</v>
      </c>
      <c r="D116" s="10">
        <v>2145</v>
      </c>
      <c r="E116" s="11" t="s">
        <v>119</v>
      </c>
      <c r="F116" s="11" t="s">
        <v>400</v>
      </c>
      <c r="G116" s="11" t="s">
        <v>53</v>
      </c>
      <c r="H116" s="11" t="s">
        <v>54</v>
      </c>
      <c r="I116" s="46" t="s">
        <v>919</v>
      </c>
      <c r="J116" s="19" t="s">
        <v>415</v>
      </c>
      <c r="K116" s="7" t="str">
        <f t="shared" si="14"/>
        <v>武汉威伟机械</v>
      </c>
      <c r="L116" s="26" t="str">
        <f>VLOOKUP(N116,ch!$A$1:$B$31,2,0)</f>
        <v>鄂AFX299</v>
      </c>
      <c r="M116" s="10"/>
      <c r="N116" s="29" t="s">
        <v>118</v>
      </c>
      <c r="O116" s="7" t="str">
        <f t="shared" si="15"/>
        <v>9.6米</v>
      </c>
      <c r="P116" s="14">
        <v>1</v>
      </c>
      <c r="Q116" s="14">
        <v>0</v>
      </c>
      <c r="R116" s="14">
        <f t="shared" si="18"/>
        <v>1</v>
      </c>
      <c r="S116" s="7" t="str">
        <f t="shared" si="16"/>
        <v>分拣摆渡</v>
      </c>
    </row>
    <row r="117" spans="1:19" s="35" customFormat="1" ht="18.75">
      <c r="A117" s="8">
        <v>43193</v>
      </c>
      <c r="B117" s="10" t="s">
        <v>124</v>
      </c>
      <c r="C117" s="10">
        <v>2330</v>
      </c>
      <c r="D117" s="10">
        <v>2340</v>
      </c>
      <c r="E117" s="11" t="s">
        <v>119</v>
      </c>
      <c r="F117" s="11" t="s">
        <v>400</v>
      </c>
      <c r="G117" s="11" t="s">
        <v>53</v>
      </c>
      <c r="H117" s="11" t="s">
        <v>54</v>
      </c>
      <c r="I117" s="46" t="s">
        <v>920</v>
      </c>
      <c r="J117" s="19" t="s">
        <v>417</v>
      </c>
      <c r="K117" s="7" t="str">
        <f t="shared" si="14"/>
        <v>武汉威伟机械</v>
      </c>
      <c r="L117" s="26" t="str">
        <f>VLOOKUP(N117,ch!$A$1:$B$31,2,0)</f>
        <v>鄂AFX299</v>
      </c>
      <c r="M117" s="10"/>
      <c r="N117" s="29" t="s">
        <v>118</v>
      </c>
      <c r="O117" s="7" t="str">
        <f t="shared" si="15"/>
        <v>9.6米</v>
      </c>
      <c r="P117" s="14">
        <v>1</v>
      </c>
      <c r="Q117" s="14">
        <v>1</v>
      </c>
      <c r="R117" s="14">
        <f t="shared" si="18"/>
        <v>2</v>
      </c>
      <c r="S117" s="7" t="str">
        <f t="shared" si="16"/>
        <v>分拣摆渡</v>
      </c>
    </row>
    <row r="118" spans="1:19" s="17" customFormat="1" ht="18.75">
      <c r="A118" s="8">
        <v>43193</v>
      </c>
      <c r="B118" s="9" t="s">
        <v>71</v>
      </c>
      <c r="C118" s="10">
        <v>48</v>
      </c>
      <c r="D118" s="10">
        <v>58</v>
      </c>
      <c r="E118" s="11" t="s">
        <v>31</v>
      </c>
      <c r="F118" s="11" t="s">
        <v>32</v>
      </c>
      <c r="G118" s="11" t="s">
        <v>53</v>
      </c>
      <c r="H118" s="11" t="s">
        <v>54</v>
      </c>
      <c r="I118" s="46" t="s">
        <v>921</v>
      </c>
      <c r="J118" s="19" t="s">
        <v>372</v>
      </c>
      <c r="K118" s="7" t="str">
        <f t="shared" si="14"/>
        <v>武汉威伟机械</v>
      </c>
      <c r="L118" s="26" t="s">
        <v>164</v>
      </c>
      <c r="M118" s="26" t="s">
        <v>164</v>
      </c>
      <c r="N118" s="29" t="s">
        <v>79</v>
      </c>
      <c r="O118" s="7" t="str">
        <f>IF(L118&lt;&gt;"","9.6米","--")</f>
        <v>9.6米</v>
      </c>
      <c r="P118" s="14">
        <v>11</v>
      </c>
      <c r="Q118" s="14">
        <v>0</v>
      </c>
      <c r="R118" s="14">
        <f>SUM(P118:Q118)</f>
        <v>11</v>
      </c>
      <c r="S118" s="7" t="str">
        <f t="shared" si="16"/>
        <v>分拣摆渡</v>
      </c>
    </row>
    <row r="119" spans="1:19" s="35" customFormat="1" ht="18.75">
      <c r="A119" s="8">
        <v>43193</v>
      </c>
      <c r="B119" s="10" t="s">
        <v>71</v>
      </c>
      <c r="C119" s="10">
        <v>2150</v>
      </c>
      <c r="D119" s="10">
        <v>58</v>
      </c>
      <c r="E119" s="11" t="s">
        <v>31</v>
      </c>
      <c r="F119" s="11" t="s">
        <v>32</v>
      </c>
      <c r="G119" s="11" t="s">
        <v>53</v>
      </c>
      <c r="H119" s="11" t="s">
        <v>54</v>
      </c>
      <c r="I119" s="46" t="s">
        <v>922</v>
      </c>
      <c r="J119" s="19" t="s">
        <v>375</v>
      </c>
      <c r="K119" s="7" t="str">
        <f t="shared" si="14"/>
        <v>武汉威伟机械</v>
      </c>
      <c r="L119" s="26" t="str">
        <f>VLOOKUP(N119,ch!$A$1:$B$31,2,0)</f>
        <v>鄂AMT870</v>
      </c>
      <c r="M119" s="26" t="s">
        <v>164</v>
      </c>
      <c r="N119" s="29" t="s">
        <v>373</v>
      </c>
      <c r="O119" s="7" t="str">
        <f t="shared" ref="O119:O130" si="19">IF(L119&lt;&gt;"","9.6米","--")</f>
        <v>9.6米</v>
      </c>
      <c r="P119" s="14">
        <v>14</v>
      </c>
      <c r="Q119" s="14">
        <v>0</v>
      </c>
      <c r="R119" s="14">
        <f>SUM(P119:Q119)</f>
        <v>14</v>
      </c>
      <c r="S119" s="7" t="str">
        <f t="shared" si="16"/>
        <v>分拣摆渡</v>
      </c>
    </row>
    <row r="120" spans="1:19" s="35" customFormat="1" ht="18.75">
      <c r="A120" s="8">
        <v>43193</v>
      </c>
      <c r="B120" s="10" t="s">
        <v>89</v>
      </c>
      <c r="C120" s="10">
        <v>1903</v>
      </c>
      <c r="D120" s="10">
        <v>1913</v>
      </c>
      <c r="E120" s="11" t="s">
        <v>31</v>
      </c>
      <c r="F120" s="11" t="s">
        <v>32</v>
      </c>
      <c r="G120" s="11" t="s">
        <v>53</v>
      </c>
      <c r="H120" s="11" t="s">
        <v>54</v>
      </c>
      <c r="I120" s="46" t="s">
        <v>923</v>
      </c>
      <c r="J120" s="19" t="s">
        <v>378</v>
      </c>
      <c r="K120" s="7" t="str">
        <f t="shared" si="14"/>
        <v>武汉威伟机械</v>
      </c>
      <c r="L120" s="26" t="str">
        <f>VLOOKUP(N120,ch!$A$1:$B$31,2,0)</f>
        <v>鄂AMT870</v>
      </c>
      <c r="M120" s="26" t="s">
        <v>164</v>
      </c>
      <c r="N120" s="29" t="s">
        <v>373</v>
      </c>
      <c r="O120" s="7" t="str">
        <f t="shared" si="19"/>
        <v>9.6米</v>
      </c>
      <c r="P120" s="14">
        <v>14</v>
      </c>
      <c r="Q120" s="14">
        <v>0</v>
      </c>
      <c r="R120" s="14">
        <f t="shared" ref="R120:R122" si="20">SUM(P120:Q120)</f>
        <v>14</v>
      </c>
      <c r="S120" s="7" t="str">
        <f t="shared" si="16"/>
        <v>分拣摆渡</v>
      </c>
    </row>
    <row r="121" spans="1:19" s="35" customFormat="1" ht="18.75">
      <c r="A121" s="8">
        <v>43193</v>
      </c>
      <c r="B121" s="10" t="s">
        <v>89</v>
      </c>
      <c r="C121" s="10">
        <v>1152</v>
      </c>
      <c r="D121" s="10">
        <v>1202</v>
      </c>
      <c r="E121" s="11" t="s">
        <v>31</v>
      </c>
      <c r="F121" s="11" t="s">
        <v>32</v>
      </c>
      <c r="G121" s="11" t="s">
        <v>53</v>
      </c>
      <c r="H121" s="11" t="s">
        <v>54</v>
      </c>
      <c r="I121" s="46" t="s">
        <v>924</v>
      </c>
      <c r="J121" s="19" t="s">
        <v>380</v>
      </c>
      <c r="K121" s="7" t="str">
        <f t="shared" si="14"/>
        <v>武汉威伟机械</v>
      </c>
      <c r="L121" s="26" t="str">
        <f>VLOOKUP(N121,ch!$A$1:$B$31,2,0)</f>
        <v>鄂AMT870</v>
      </c>
      <c r="M121" s="26" t="s">
        <v>164</v>
      </c>
      <c r="N121" s="29" t="s">
        <v>373</v>
      </c>
      <c r="O121" s="7" t="str">
        <f t="shared" si="19"/>
        <v>9.6米</v>
      </c>
      <c r="P121" s="14">
        <v>14</v>
      </c>
      <c r="Q121" s="14">
        <v>0</v>
      </c>
      <c r="R121" s="14">
        <f t="shared" si="20"/>
        <v>14</v>
      </c>
      <c r="S121" s="7" t="str">
        <f t="shared" si="16"/>
        <v>分拣摆渡</v>
      </c>
    </row>
    <row r="122" spans="1:19" s="35" customFormat="1" ht="18.75">
      <c r="A122" s="8">
        <v>43193</v>
      </c>
      <c r="B122" s="10" t="s">
        <v>89</v>
      </c>
      <c r="C122" s="10">
        <v>1057</v>
      </c>
      <c r="D122" s="10">
        <v>1107</v>
      </c>
      <c r="E122" s="11" t="s">
        <v>31</v>
      </c>
      <c r="F122" s="11" t="s">
        <v>32</v>
      </c>
      <c r="G122" s="11" t="s">
        <v>53</v>
      </c>
      <c r="H122" s="11" t="s">
        <v>54</v>
      </c>
      <c r="I122" s="46" t="s">
        <v>925</v>
      </c>
      <c r="J122" s="19" t="s">
        <v>382</v>
      </c>
      <c r="K122" s="7" t="str">
        <f t="shared" si="14"/>
        <v>武汉威伟机械</v>
      </c>
      <c r="L122" s="26" t="str">
        <f>VLOOKUP(N122,ch!$A$1:$B$31,2,0)</f>
        <v>鄂AMT870</v>
      </c>
      <c r="M122" s="26" t="s">
        <v>164</v>
      </c>
      <c r="N122" s="29" t="s">
        <v>373</v>
      </c>
      <c r="O122" s="7" t="str">
        <f t="shared" si="19"/>
        <v>9.6米</v>
      </c>
      <c r="P122" s="14">
        <v>14</v>
      </c>
      <c r="Q122" s="14">
        <v>0</v>
      </c>
      <c r="R122" s="14">
        <f t="shared" si="20"/>
        <v>14</v>
      </c>
      <c r="S122" s="7" t="str">
        <f t="shared" si="16"/>
        <v>分拣摆渡</v>
      </c>
    </row>
    <row r="123" spans="1:19" s="35" customFormat="1" ht="18.75">
      <c r="A123" s="8">
        <v>43193</v>
      </c>
      <c r="B123" s="10" t="s">
        <v>89</v>
      </c>
      <c r="C123" s="10">
        <v>925</v>
      </c>
      <c r="D123" s="10">
        <v>935</v>
      </c>
      <c r="E123" s="11" t="s">
        <v>31</v>
      </c>
      <c r="F123" s="11" t="s">
        <v>32</v>
      </c>
      <c r="G123" s="11" t="s">
        <v>53</v>
      </c>
      <c r="H123" s="11" t="s">
        <v>54</v>
      </c>
      <c r="I123" s="46" t="s">
        <v>926</v>
      </c>
      <c r="J123" s="19" t="s">
        <v>384</v>
      </c>
      <c r="K123" s="7" t="str">
        <f t="shared" si="14"/>
        <v>武汉威伟机械</v>
      </c>
      <c r="L123" s="26" t="str">
        <f>VLOOKUP(N123,ch!$A$1:$B$31,2,0)</f>
        <v>鄂AMT870</v>
      </c>
      <c r="M123" s="10"/>
      <c r="N123" s="29" t="s">
        <v>373</v>
      </c>
      <c r="O123" s="7" t="str">
        <f t="shared" si="19"/>
        <v>9.6米</v>
      </c>
      <c r="P123" s="14">
        <v>14</v>
      </c>
      <c r="Q123" s="14">
        <v>0</v>
      </c>
      <c r="R123" s="14">
        <f t="shared" ref="R123:R130" si="21">SUM(P123:Q123)</f>
        <v>14</v>
      </c>
      <c r="S123" s="7" t="str">
        <f t="shared" si="16"/>
        <v>分拣摆渡</v>
      </c>
    </row>
    <row r="124" spans="1:19" s="35" customFormat="1" ht="18.75">
      <c r="A124" s="8">
        <v>43193</v>
      </c>
      <c r="B124" s="10" t="s">
        <v>389</v>
      </c>
      <c r="C124" s="10">
        <v>2256</v>
      </c>
      <c r="D124" s="10">
        <v>2306</v>
      </c>
      <c r="E124" s="11" t="s">
        <v>31</v>
      </c>
      <c r="F124" s="11" t="s">
        <v>32</v>
      </c>
      <c r="G124" s="11" t="s">
        <v>53</v>
      </c>
      <c r="H124" s="11" t="s">
        <v>54</v>
      </c>
      <c r="I124" s="46" t="s">
        <v>927</v>
      </c>
      <c r="J124" s="19" t="s">
        <v>394</v>
      </c>
      <c r="K124" s="7" t="str">
        <f t="shared" si="14"/>
        <v>武汉威伟机械</v>
      </c>
      <c r="L124" s="26" t="e">
        <f>VLOOKUP(N124,ch!$A$1:$B$31,2,0)</f>
        <v>#N/A</v>
      </c>
      <c r="M124" s="10"/>
      <c r="N124" s="29" t="s">
        <v>58</v>
      </c>
      <c r="O124" s="7" t="e">
        <f t="shared" si="19"/>
        <v>#N/A</v>
      </c>
      <c r="P124" s="14">
        <v>12</v>
      </c>
      <c r="Q124" s="14">
        <v>0</v>
      </c>
      <c r="R124" s="14">
        <f t="shared" si="21"/>
        <v>12</v>
      </c>
      <c r="S124" s="7" t="str">
        <f t="shared" si="16"/>
        <v>分拣摆渡</v>
      </c>
    </row>
    <row r="125" spans="1:19" s="35" customFormat="1" ht="18.75">
      <c r="A125" s="8">
        <v>43193</v>
      </c>
      <c r="B125" s="10" t="s">
        <v>71</v>
      </c>
      <c r="C125" s="10">
        <v>234</v>
      </c>
      <c r="D125" s="10">
        <v>2350</v>
      </c>
      <c r="E125" s="11" t="s">
        <v>31</v>
      </c>
      <c r="F125" s="11" t="s">
        <v>32</v>
      </c>
      <c r="G125" s="11" t="s">
        <v>53</v>
      </c>
      <c r="H125" s="11" t="s">
        <v>54</v>
      </c>
      <c r="I125" s="46" t="s">
        <v>928</v>
      </c>
      <c r="J125" s="19" t="s">
        <v>419</v>
      </c>
      <c r="K125" s="7" t="str">
        <f t="shared" si="14"/>
        <v>武汉威伟机械</v>
      </c>
      <c r="L125" s="26" t="str">
        <f>VLOOKUP(N125,ch!$A$1:$B$31,2,0)</f>
        <v>鄂AF1588</v>
      </c>
      <c r="M125" s="10"/>
      <c r="N125" s="29" t="s">
        <v>117</v>
      </c>
      <c r="O125" s="7" t="str">
        <f t="shared" si="19"/>
        <v>9.6米</v>
      </c>
      <c r="P125" s="14">
        <v>14</v>
      </c>
      <c r="Q125" s="14">
        <v>0</v>
      </c>
      <c r="R125" s="14">
        <f t="shared" si="21"/>
        <v>14</v>
      </c>
      <c r="S125" s="7" t="str">
        <f t="shared" si="16"/>
        <v>分拣摆渡</v>
      </c>
    </row>
    <row r="126" spans="1:19" s="35" customFormat="1" ht="18.75">
      <c r="A126" s="8">
        <v>43193</v>
      </c>
      <c r="B126" s="10" t="s">
        <v>71</v>
      </c>
      <c r="C126" s="10">
        <v>2300</v>
      </c>
      <c r="D126" s="10">
        <v>2310</v>
      </c>
      <c r="E126" s="11" t="s">
        <v>31</v>
      </c>
      <c r="F126" s="11" t="s">
        <v>32</v>
      </c>
      <c r="G126" s="11" t="s">
        <v>53</v>
      </c>
      <c r="H126" s="11" t="s">
        <v>54</v>
      </c>
      <c r="I126" s="46" t="s">
        <v>929</v>
      </c>
      <c r="J126" s="19" t="s">
        <v>421</v>
      </c>
      <c r="K126" s="7" t="str">
        <f t="shared" si="14"/>
        <v>武汉威伟机械</v>
      </c>
      <c r="L126" s="26" t="str">
        <f>VLOOKUP(N126,ch!$A$1:$B$31,2,0)</f>
        <v>鄂AF1588</v>
      </c>
      <c r="M126" s="10"/>
      <c r="N126" s="29" t="s">
        <v>117</v>
      </c>
      <c r="O126" s="7" t="str">
        <f t="shared" si="19"/>
        <v>9.6米</v>
      </c>
      <c r="P126" s="14">
        <v>14</v>
      </c>
      <c r="Q126" s="14">
        <v>0</v>
      </c>
      <c r="R126" s="14">
        <f t="shared" si="21"/>
        <v>14</v>
      </c>
      <c r="S126" s="7" t="str">
        <f t="shared" si="16"/>
        <v>分拣摆渡</v>
      </c>
    </row>
    <row r="127" spans="1:19" s="35" customFormat="1" ht="18.75">
      <c r="A127" s="8">
        <v>43193</v>
      </c>
      <c r="B127" s="10" t="s">
        <v>71</v>
      </c>
      <c r="C127" s="10">
        <v>2009</v>
      </c>
      <c r="D127" s="10">
        <v>2019</v>
      </c>
      <c r="E127" s="11" t="s">
        <v>31</v>
      </c>
      <c r="F127" s="11" t="s">
        <v>32</v>
      </c>
      <c r="G127" s="11" t="s">
        <v>53</v>
      </c>
      <c r="H127" s="11" t="s">
        <v>54</v>
      </c>
      <c r="I127" s="46" t="s">
        <v>930</v>
      </c>
      <c r="J127" s="19" t="s">
        <v>423</v>
      </c>
      <c r="K127" s="7" t="str">
        <f t="shared" si="14"/>
        <v>武汉威伟机械</v>
      </c>
      <c r="L127" s="26" t="str">
        <f>VLOOKUP(N127,ch!$A$1:$B$31,2,0)</f>
        <v>鄂AF1588</v>
      </c>
      <c r="M127" s="10"/>
      <c r="N127" s="29" t="s">
        <v>117</v>
      </c>
      <c r="O127" s="7" t="str">
        <f t="shared" si="19"/>
        <v>9.6米</v>
      </c>
      <c r="P127" s="14">
        <v>14</v>
      </c>
      <c r="Q127" s="14">
        <v>0</v>
      </c>
      <c r="R127" s="14">
        <f t="shared" si="21"/>
        <v>14</v>
      </c>
      <c r="S127" s="7" t="str">
        <f t="shared" si="16"/>
        <v>分拣摆渡</v>
      </c>
    </row>
    <row r="128" spans="1:19" s="35" customFormat="1" ht="18.75">
      <c r="A128" s="8">
        <v>43193</v>
      </c>
      <c r="B128" s="10" t="s">
        <v>89</v>
      </c>
      <c r="C128" s="10">
        <v>1655</v>
      </c>
      <c r="D128" s="10">
        <v>1705</v>
      </c>
      <c r="E128" s="11" t="s">
        <v>31</v>
      </c>
      <c r="F128" s="11" t="s">
        <v>32</v>
      </c>
      <c r="G128" s="11" t="s">
        <v>53</v>
      </c>
      <c r="H128" s="11" t="s">
        <v>54</v>
      </c>
      <c r="I128" s="46" t="s">
        <v>931</v>
      </c>
      <c r="J128" s="19" t="s">
        <v>425</v>
      </c>
      <c r="K128" s="7" t="str">
        <f t="shared" si="14"/>
        <v>武汉威伟机械</v>
      </c>
      <c r="L128" s="26" t="str">
        <f>VLOOKUP(N128,ch!$A$1:$B$31,2,0)</f>
        <v>鄂AF1588</v>
      </c>
      <c r="M128" s="10"/>
      <c r="N128" s="29" t="s">
        <v>117</v>
      </c>
      <c r="O128" s="7" t="str">
        <f t="shared" si="19"/>
        <v>9.6米</v>
      </c>
      <c r="P128" s="14">
        <v>14</v>
      </c>
      <c r="Q128" s="14">
        <v>0</v>
      </c>
      <c r="R128" s="14">
        <f t="shared" si="21"/>
        <v>14</v>
      </c>
      <c r="S128" s="7" t="str">
        <f t="shared" si="16"/>
        <v>分拣摆渡</v>
      </c>
    </row>
    <row r="129" spans="1:19" s="35" customFormat="1" ht="18.75">
      <c r="A129" s="8">
        <v>43193</v>
      </c>
      <c r="B129" s="10" t="s">
        <v>89</v>
      </c>
      <c r="C129" s="10">
        <v>1125</v>
      </c>
      <c r="D129" s="10">
        <v>1135</v>
      </c>
      <c r="E129" s="11" t="s">
        <v>31</v>
      </c>
      <c r="F129" s="11" t="s">
        <v>32</v>
      </c>
      <c r="G129" s="11" t="s">
        <v>53</v>
      </c>
      <c r="H129" s="11" t="s">
        <v>54</v>
      </c>
      <c r="I129" s="46" t="s">
        <v>932</v>
      </c>
      <c r="J129" s="19" t="s">
        <v>427</v>
      </c>
      <c r="K129" s="7" t="str">
        <f t="shared" si="14"/>
        <v>武汉威伟机械</v>
      </c>
      <c r="L129" s="26" t="str">
        <f>VLOOKUP(N129,ch!$A$1:$B$31,2,0)</f>
        <v>鄂AF1588</v>
      </c>
      <c r="M129" s="10"/>
      <c r="N129" s="29" t="s">
        <v>117</v>
      </c>
      <c r="O129" s="7" t="str">
        <f t="shared" si="19"/>
        <v>9.6米</v>
      </c>
      <c r="P129" s="14">
        <v>14</v>
      </c>
      <c r="Q129" s="14">
        <v>0</v>
      </c>
      <c r="R129" s="14">
        <f t="shared" si="21"/>
        <v>14</v>
      </c>
      <c r="S129" s="7" t="str">
        <f t="shared" si="16"/>
        <v>分拣摆渡</v>
      </c>
    </row>
    <row r="130" spans="1:19" s="35" customFormat="1" ht="18.75">
      <c r="A130" s="8">
        <v>43193</v>
      </c>
      <c r="B130" s="10" t="s">
        <v>89</v>
      </c>
      <c r="C130" s="10">
        <v>1020</v>
      </c>
      <c r="D130" s="10">
        <v>1030</v>
      </c>
      <c r="E130" s="11" t="s">
        <v>31</v>
      </c>
      <c r="F130" s="11" t="s">
        <v>32</v>
      </c>
      <c r="G130" s="11" t="s">
        <v>53</v>
      </c>
      <c r="H130" s="11" t="s">
        <v>54</v>
      </c>
      <c r="I130" s="46" t="s">
        <v>933</v>
      </c>
      <c r="J130" s="19" t="s">
        <v>429</v>
      </c>
      <c r="K130" s="7" t="str">
        <f t="shared" si="14"/>
        <v>武汉威伟机械</v>
      </c>
      <c r="L130" s="26" t="str">
        <f>VLOOKUP(N130,ch!$A$1:$B$31,2,0)</f>
        <v>鄂AF1588</v>
      </c>
      <c r="M130" s="10"/>
      <c r="N130" s="29" t="s">
        <v>117</v>
      </c>
      <c r="O130" s="7" t="str">
        <f t="shared" si="19"/>
        <v>9.6米</v>
      </c>
      <c r="P130" s="14">
        <v>14</v>
      </c>
      <c r="Q130" s="14">
        <v>0</v>
      </c>
      <c r="R130" s="14">
        <f t="shared" si="21"/>
        <v>14</v>
      </c>
      <c r="S130" s="7" t="str">
        <f t="shared" si="16"/>
        <v>分拣摆渡</v>
      </c>
    </row>
    <row r="131" spans="1:19" s="35" customFormat="1" ht="18.75">
      <c r="A131" s="8">
        <v>43194</v>
      </c>
      <c r="B131" s="10" t="s">
        <v>63</v>
      </c>
      <c r="C131" s="10">
        <v>1929</v>
      </c>
      <c r="D131" s="10">
        <v>2144</v>
      </c>
      <c r="E131" s="11" t="s">
        <v>37</v>
      </c>
      <c r="F131" s="11" t="s">
        <v>430</v>
      </c>
      <c r="G131" s="11" t="s">
        <v>31</v>
      </c>
      <c r="H131" s="11" t="s">
        <v>431</v>
      </c>
      <c r="I131" s="46" t="s">
        <v>934</v>
      </c>
      <c r="J131" s="19" t="s">
        <v>433</v>
      </c>
      <c r="K131" s="7" t="str">
        <f t="shared" ref="K131:K160" si="22">IF(A131&lt;&gt;"","武汉威伟机械","------")</f>
        <v>武汉威伟机械</v>
      </c>
      <c r="L131" s="26" t="str">
        <f>VLOOKUP(N131,ch!$A$1:$B$31,2,0)</f>
        <v>鄂AHB101</v>
      </c>
      <c r="M131" s="10" t="s">
        <v>169</v>
      </c>
      <c r="N131" s="29" t="s">
        <v>51</v>
      </c>
      <c r="O131" s="7" t="str">
        <f t="shared" ref="O131:O160" si="23">IF(A131&lt;&gt;"","9.6米","--")</f>
        <v>9.6米</v>
      </c>
      <c r="P131" s="14">
        <v>8</v>
      </c>
      <c r="Q131" s="14">
        <v>0</v>
      </c>
      <c r="R131" s="14">
        <f t="shared" ref="R131:R160" si="24">SUM(P131:Q131)</f>
        <v>8</v>
      </c>
      <c r="S131" s="7" t="str">
        <f t="shared" ref="S131:S160" si="25">IF(A131&lt;&gt;"","分拣摆渡","----")</f>
        <v>分拣摆渡</v>
      </c>
    </row>
    <row r="132" spans="1:19" s="35" customFormat="1" ht="18.75">
      <c r="A132" s="8">
        <v>43194</v>
      </c>
      <c r="B132" s="10" t="s">
        <v>36</v>
      </c>
      <c r="C132" s="10">
        <v>1230</v>
      </c>
      <c r="D132" s="10">
        <v>1411</v>
      </c>
      <c r="E132" s="11" t="s">
        <v>37</v>
      </c>
      <c r="F132" s="11" t="s">
        <v>430</v>
      </c>
      <c r="G132" s="11" t="s">
        <v>31</v>
      </c>
      <c r="H132" s="11" t="s">
        <v>431</v>
      </c>
      <c r="I132" s="46" t="s">
        <v>935</v>
      </c>
      <c r="J132" s="19" t="s">
        <v>435</v>
      </c>
      <c r="K132" s="7" t="str">
        <f t="shared" si="22"/>
        <v>武汉威伟机械</v>
      </c>
      <c r="L132" s="26" t="str">
        <f>VLOOKUP(N132,ch!$A$1:$B$31,2,0)</f>
        <v>鄂AZR876</v>
      </c>
      <c r="M132" s="10" t="s">
        <v>177</v>
      </c>
      <c r="N132" s="29" t="s">
        <v>243</v>
      </c>
      <c r="O132" s="7" t="str">
        <f t="shared" si="23"/>
        <v>9.6米</v>
      </c>
      <c r="P132" s="14">
        <v>14</v>
      </c>
      <c r="Q132" s="14">
        <v>0</v>
      </c>
      <c r="R132" s="14">
        <f t="shared" si="24"/>
        <v>14</v>
      </c>
      <c r="S132" s="7" t="str">
        <f t="shared" si="25"/>
        <v>分拣摆渡</v>
      </c>
    </row>
    <row r="133" spans="1:19" s="35" customFormat="1" ht="18.75">
      <c r="A133" s="8">
        <v>43194</v>
      </c>
      <c r="B133" s="10" t="s">
        <v>63</v>
      </c>
      <c r="C133" s="10">
        <v>1715</v>
      </c>
      <c r="D133" s="10">
        <v>1902</v>
      </c>
      <c r="E133" s="11" t="s">
        <v>37</v>
      </c>
      <c r="F133" s="11" t="s">
        <v>430</v>
      </c>
      <c r="G133" s="11" t="s">
        <v>31</v>
      </c>
      <c r="H133" s="11" t="s">
        <v>431</v>
      </c>
      <c r="I133" s="46" t="s">
        <v>936</v>
      </c>
      <c r="J133" s="19" t="s">
        <v>437</v>
      </c>
      <c r="K133" s="7" t="str">
        <f t="shared" si="22"/>
        <v>武汉威伟机械</v>
      </c>
      <c r="L133" s="26" t="str">
        <f>VLOOKUP(N133,ch!$A$1:$B$31,2,0)</f>
        <v>鄂FJU350</v>
      </c>
      <c r="M133" s="10" t="s">
        <v>24</v>
      </c>
      <c r="N133" s="29" t="s">
        <v>48</v>
      </c>
      <c r="O133" s="7" t="str">
        <f t="shared" si="23"/>
        <v>9.6米</v>
      </c>
      <c r="P133" s="14">
        <v>14</v>
      </c>
      <c r="Q133" s="14">
        <v>0</v>
      </c>
      <c r="R133" s="14">
        <f t="shared" si="24"/>
        <v>14</v>
      </c>
      <c r="S133" s="7" t="str">
        <f t="shared" si="25"/>
        <v>分拣摆渡</v>
      </c>
    </row>
    <row r="134" spans="1:19" s="35" customFormat="1" ht="18.75">
      <c r="A134" s="8">
        <v>43194</v>
      </c>
      <c r="B134" s="10" t="s">
        <v>25</v>
      </c>
      <c r="C134" s="10">
        <v>1825</v>
      </c>
      <c r="D134" s="10">
        <v>2027</v>
      </c>
      <c r="E134" s="11" t="s">
        <v>26</v>
      </c>
      <c r="F134" s="11" t="s">
        <v>252</v>
      </c>
      <c r="G134" s="11" t="s">
        <v>31</v>
      </c>
      <c r="H134" s="11" t="s">
        <v>431</v>
      </c>
      <c r="I134" s="46" t="s">
        <v>937</v>
      </c>
      <c r="J134" s="19" t="s">
        <v>454</v>
      </c>
      <c r="K134" s="7" t="str">
        <f t="shared" si="22"/>
        <v>武汉威伟机械</v>
      </c>
      <c r="L134" s="26" t="str">
        <f>VLOOKUP(N134,ch!$A$1:$B$31,2,0)</f>
        <v>鄂ALU291</v>
      </c>
      <c r="M134" s="10" t="s">
        <v>182</v>
      </c>
      <c r="N134" s="29" t="s">
        <v>198</v>
      </c>
      <c r="O134" s="7" t="str">
        <f t="shared" si="23"/>
        <v>9.6米</v>
      </c>
      <c r="P134" s="14">
        <v>14</v>
      </c>
      <c r="Q134" s="14">
        <v>0</v>
      </c>
      <c r="R134" s="14">
        <f>SUM(P134:Q134)</f>
        <v>14</v>
      </c>
      <c r="S134" s="7" t="str">
        <f t="shared" si="25"/>
        <v>分拣摆渡</v>
      </c>
    </row>
    <row r="135" spans="1:19" s="35" customFormat="1" ht="18.75">
      <c r="A135" s="8">
        <v>43194</v>
      </c>
      <c r="B135" s="10" t="s">
        <v>311</v>
      </c>
      <c r="C135" s="10">
        <v>1032</v>
      </c>
      <c r="D135" s="10">
        <v>1105</v>
      </c>
      <c r="E135" s="11" t="s">
        <v>53</v>
      </c>
      <c r="F135" s="11" t="s">
        <v>468</v>
      </c>
      <c r="G135" s="11" t="s">
        <v>31</v>
      </c>
      <c r="H135" s="11" t="s">
        <v>431</v>
      </c>
      <c r="I135" s="46" t="s">
        <v>938</v>
      </c>
      <c r="J135" s="19" t="s">
        <v>456</v>
      </c>
      <c r="K135" s="7" t="str">
        <f t="shared" si="22"/>
        <v>武汉威伟机械</v>
      </c>
      <c r="L135" s="26" t="e">
        <f>VLOOKUP(N135,ch!$A$1:$B$31,2,0)</f>
        <v>#N/A</v>
      </c>
      <c r="M135" s="10" t="s">
        <v>165</v>
      </c>
      <c r="N135" s="29" t="s">
        <v>58</v>
      </c>
      <c r="O135" s="7" t="str">
        <f t="shared" si="23"/>
        <v>9.6米</v>
      </c>
      <c r="P135" s="14">
        <v>12</v>
      </c>
      <c r="Q135" s="14">
        <v>0</v>
      </c>
      <c r="R135" s="14">
        <f>SUM(P135:Q135)</f>
        <v>12</v>
      </c>
      <c r="S135" s="7" t="str">
        <f t="shared" si="25"/>
        <v>分拣摆渡</v>
      </c>
    </row>
    <row r="136" spans="1:19" s="35" customFormat="1" ht="18.75">
      <c r="A136" s="8">
        <v>43194</v>
      </c>
      <c r="B136" s="10" t="s">
        <v>108</v>
      </c>
      <c r="C136" s="10">
        <v>2005</v>
      </c>
      <c r="D136" s="10">
        <v>2030</v>
      </c>
      <c r="E136" s="11" t="s">
        <v>53</v>
      </c>
      <c r="F136" s="11" t="s">
        <v>468</v>
      </c>
      <c r="G136" s="11" t="s">
        <v>31</v>
      </c>
      <c r="H136" s="11" t="s">
        <v>431</v>
      </c>
      <c r="I136" s="46" t="s">
        <v>939</v>
      </c>
      <c r="J136" s="19" t="s">
        <v>461</v>
      </c>
      <c r="K136" s="7" t="str">
        <f t="shared" si="22"/>
        <v>武汉威伟机械</v>
      </c>
      <c r="L136" s="26" t="e">
        <f>VLOOKUP(N136,ch!$A$1:$B$31,2,0)</f>
        <v>#N/A</v>
      </c>
      <c r="M136" s="10" t="s">
        <v>165</v>
      </c>
      <c r="N136" s="29" t="s">
        <v>58</v>
      </c>
      <c r="O136" s="7" t="str">
        <f t="shared" si="23"/>
        <v>9.6米</v>
      </c>
      <c r="P136" s="14">
        <v>14</v>
      </c>
      <c r="Q136" s="14">
        <v>0</v>
      </c>
      <c r="R136" s="14">
        <f t="shared" si="24"/>
        <v>14</v>
      </c>
      <c r="S136" s="7" t="str">
        <f t="shared" si="25"/>
        <v>分拣摆渡</v>
      </c>
    </row>
    <row r="137" spans="1:19" s="35" customFormat="1" ht="18.75">
      <c r="A137" s="8">
        <v>43194</v>
      </c>
      <c r="B137" s="10" t="s">
        <v>60</v>
      </c>
      <c r="C137" s="10">
        <v>2205</v>
      </c>
      <c r="D137" s="10">
        <v>2220</v>
      </c>
      <c r="E137" s="11" t="s">
        <v>53</v>
      </c>
      <c r="F137" s="11" t="s">
        <v>468</v>
      </c>
      <c r="G137" s="11" t="s">
        <v>31</v>
      </c>
      <c r="H137" s="11" t="s">
        <v>431</v>
      </c>
      <c r="I137" s="46" t="s">
        <v>567</v>
      </c>
      <c r="J137" s="19" t="s">
        <v>463</v>
      </c>
      <c r="K137" s="7" t="str">
        <f t="shared" si="22"/>
        <v>武汉威伟机械</v>
      </c>
      <c r="L137" s="26" t="str">
        <f>VLOOKUP(N137,ch!$A$1:$B$31,2,0)</f>
        <v>鄂AZV377</v>
      </c>
      <c r="M137" s="10" t="s">
        <v>176</v>
      </c>
      <c r="N137" s="29" t="s">
        <v>240</v>
      </c>
      <c r="O137" s="7" t="str">
        <f t="shared" si="23"/>
        <v>9.6米</v>
      </c>
      <c r="P137" s="14">
        <v>8</v>
      </c>
      <c r="Q137" s="14">
        <v>0</v>
      </c>
      <c r="R137" s="14">
        <f t="shared" si="24"/>
        <v>8</v>
      </c>
      <c r="S137" s="7" t="str">
        <f t="shared" si="25"/>
        <v>分拣摆渡</v>
      </c>
    </row>
    <row r="138" spans="1:19" s="35" customFormat="1" ht="18.75">
      <c r="A138" s="8">
        <v>43194</v>
      </c>
      <c r="B138" s="10" t="s">
        <v>108</v>
      </c>
      <c r="C138" s="10">
        <v>2125</v>
      </c>
      <c r="D138" s="10">
        <v>2152</v>
      </c>
      <c r="E138" s="11" t="s">
        <v>53</v>
      </c>
      <c r="F138" s="11" t="s">
        <v>468</v>
      </c>
      <c r="G138" s="11" t="s">
        <v>31</v>
      </c>
      <c r="H138" s="11" t="s">
        <v>431</v>
      </c>
      <c r="I138" s="46" t="s">
        <v>568</v>
      </c>
      <c r="J138" s="19" t="s">
        <v>465</v>
      </c>
      <c r="K138" s="7" t="str">
        <f t="shared" si="22"/>
        <v>武汉威伟机械</v>
      </c>
      <c r="L138" s="26" t="str">
        <f>VLOOKUP(N138,ch!$A$1:$B$31,2,0)</f>
        <v>鄂AZV377</v>
      </c>
      <c r="M138" s="10" t="s">
        <v>176</v>
      </c>
      <c r="N138" s="29" t="s">
        <v>240</v>
      </c>
      <c r="O138" s="7" t="str">
        <f t="shared" si="23"/>
        <v>9.6米</v>
      </c>
      <c r="P138" s="14">
        <v>9</v>
      </c>
      <c r="Q138" s="14">
        <v>0</v>
      </c>
      <c r="R138" s="14">
        <f t="shared" si="24"/>
        <v>9</v>
      </c>
      <c r="S138" s="7" t="str">
        <f t="shared" si="25"/>
        <v>分拣摆渡</v>
      </c>
    </row>
    <row r="139" spans="1:19" s="35" customFormat="1" ht="18.75">
      <c r="A139" s="8">
        <v>43194</v>
      </c>
      <c r="B139" s="10" t="s">
        <v>52</v>
      </c>
      <c r="C139" s="10">
        <v>1943</v>
      </c>
      <c r="D139" s="10">
        <v>2000</v>
      </c>
      <c r="E139" s="11" t="s">
        <v>53</v>
      </c>
      <c r="F139" s="11" t="s">
        <v>468</v>
      </c>
      <c r="G139" s="11" t="s">
        <v>31</v>
      </c>
      <c r="H139" s="11" t="s">
        <v>431</v>
      </c>
      <c r="I139" s="46" t="s">
        <v>569</v>
      </c>
      <c r="J139" s="19" t="s">
        <v>467</v>
      </c>
      <c r="K139" s="7" t="str">
        <f t="shared" si="22"/>
        <v>武汉威伟机械</v>
      </c>
      <c r="L139" s="26" t="str">
        <f>VLOOKUP(N139,ch!$A$1:$B$31,2,0)</f>
        <v>鄂AZV377</v>
      </c>
      <c r="M139" s="10" t="s">
        <v>176</v>
      </c>
      <c r="N139" s="29" t="s">
        <v>240</v>
      </c>
      <c r="O139" s="7" t="str">
        <f t="shared" si="23"/>
        <v>9.6米</v>
      </c>
      <c r="P139" s="14">
        <v>14</v>
      </c>
      <c r="Q139" s="14">
        <v>0</v>
      </c>
      <c r="R139" s="14">
        <f t="shared" si="24"/>
        <v>14</v>
      </c>
      <c r="S139" s="7" t="str">
        <f t="shared" si="25"/>
        <v>分拣摆渡</v>
      </c>
    </row>
    <row r="140" spans="1:19" s="35" customFormat="1" ht="18.75">
      <c r="A140" s="8">
        <v>43194</v>
      </c>
      <c r="B140" s="10" t="s">
        <v>308</v>
      </c>
      <c r="C140" s="10">
        <v>1640</v>
      </c>
      <c r="D140" s="10">
        <v>1708</v>
      </c>
      <c r="E140" s="11" t="s">
        <v>53</v>
      </c>
      <c r="F140" s="11" t="s">
        <v>468</v>
      </c>
      <c r="G140" s="11" t="s">
        <v>31</v>
      </c>
      <c r="H140" s="11" t="s">
        <v>431</v>
      </c>
      <c r="I140" s="46" t="s">
        <v>570</v>
      </c>
      <c r="J140" s="19" t="s">
        <v>476</v>
      </c>
      <c r="K140" s="7" t="str">
        <f t="shared" si="22"/>
        <v>武汉威伟机械</v>
      </c>
      <c r="L140" s="26" t="str">
        <f>VLOOKUP(N140,ch!$A$1:$B$31,2,0)</f>
        <v>鄂AMT870</v>
      </c>
      <c r="M140" s="10" t="s">
        <v>164</v>
      </c>
      <c r="N140" s="29" t="s">
        <v>373</v>
      </c>
      <c r="O140" s="7" t="str">
        <f t="shared" si="23"/>
        <v>9.6米</v>
      </c>
      <c r="P140" s="14">
        <v>12</v>
      </c>
      <c r="Q140" s="14">
        <v>0</v>
      </c>
      <c r="R140" s="14">
        <f t="shared" si="24"/>
        <v>12</v>
      </c>
      <c r="S140" s="7" t="str">
        <f t="shared" si="25"/>
        <v>分拣摆渡</v>
      </c>
    </row>
    <row r="141" spans="1:19" s="35" customFormat="1" ht="18.75">
      <c r="A141" s="8">
        <v>43194</v>
      </c>
      <c r="B141" s="10" t="s">
        <v>60</v>
      </c>
      <c r="C141" s="10">
        <v>1905</v>
      </c>
      <c r="D141" s="10">
        <v>1730</v>
      </c>
      <c r="E141" s="11" t="s">
        <v>53</v>
      </c>
      <c r="F141" s="11" t="s">
        <v>468</v>
      </c>
      <c r="G141" s="11" t="s">
        <v>31</v>
      </c>
      <c r="H141" s="11" t="s">
        <v>431</v>
      </c>
      <c r="I141" s="46" t="s">
        <v>571</v>
      </c>
      <c r="J141" s="19" t="s">
        <v>443</v>
      </c>
      <c r="K141" s="7" t="str">
        <f t="shared" si="22"/>
        <v>武汉威伟机械</v>
      </c>
      <c r="L141" s="26" t="str">
        <f>VLOOKUP(N141,ch!$A$1:$B$31,2,0)</f>
        <v>鄂AF1588</v>
      </c>
      <c r="M141" s="10" t="s">
        <v>163</v>
      </c>
      <c r="N141" s="29" t="s">
        <v>117</v>
      </c>
      <c r="O141" s="7" t="str">
        <f t="shared" si="23"/>
        <v>9.6米</v>
      </c>
      <c r="P141" s="14">
        <v>12</v>
      </c>
      <c r="Q141" s="14">
        <v>0</v>
      </c>
      <c r="R141" s="14">
        <f t="shared" si="24"/>
        <v>12</v>
      </c>
      <c r="S141" s="7" t="str">
        <f t="shared" si="25"/>
        <v>分拣摆渡</v>
      </c>
    </row>
    <row r="142" spans="1:19" s="35" customFormat="1" ht="18.75">
      <c r="A142" s="8">
        <v>43194</v>
      </c>
      <c r="B142" s="10" t="s">
        <v>71</v>
      </c>
      <c r="C142" s="10">
        <v>2115</v>
      </c>
      <c r="D142" s="10">
        <v>2125</v>
      </c>
      <c r="E142" s="11" t="s">
        <v>31</v>
      </c>
      <c r="F142" s="11" t="s">
        <v>431</v>
      </c>
      <c r="G142" s="11" t="s">
        <v>53</v>
      </c>
      <c r="H142" s="11" t="s">
        <v>468</v>
      </c>
      <c r="I142" s="46" t="s">
        <v>572</v>
      </c>
      <c r="J142" s="19" t="s">
        <v>440</v>
      </c>
      <c r="K142" s="7" t="str">
        <f t="shared" si="22"/>
        <v>武汉威伟机械</v>
      </c>
      <c r="L142" s="26" t="str">
        <f>VLOOKUP(N142,ch!$A$1:$B$31,2,0)</f>
        <v>鄂AF1588</v>
      </c>
      <c r="M142" s="10" t="s">
        <v>163</v>
      </c>
      <c r="N142" s="29" t="s">
        <v>117</v>
      </c>
      <c r="O142" s="7" t="str">
        <f t="shared" si="23"/>
        <v>9.6米</v>
      </c>
      <c r="P142" s="14">
        <v>14</v>
      </c>
      <c r="Q142" s="14">
        <v>0</v>
      </c>
      <c r="R142" s="14">
        <f t="shared" si="24"/>
        <v>14</v>
      </c>
      <c r="S142" s="7" t="str">
        <f t="shared" si="25"/>
        <v>分拣摆渡</v>
      </c>
    </row>
    <row r="143" spans="1:19" s="35" customFormat="1" ht="18.75">
      <c r="A143" s="8">
        <v>43194</v>
      </c>
      <c r="B143" s="10" t="s">
        <v>89</v>
      </c>
      <c r="C143" s="10">
        <v>1529</v>
      </c>
      <c r="D143" s="10">
        <v>1539</v>
      </c>
      <c r="E143" s="11" t="s">
        <v>31</v>
      </c>
      <c r="F143" s="11" t="s">
        <v>431</v>
      </c>
      <c r="G143" s="11" t="s">
        <v>53</v>
      </c>
      <c r="H143" s="11" t="s">
        <v>468</v>
      </c>
      <c r="I143" s="46" t="s">
        <v>573</v>
      </c>
      <c r="J143" s="19" t="s">
        <v>445</v>
      </c>
      <c r="K143" s="7" t="str">
        <f t="shared" si="22"/>
        <v>武汉威伟机械</v>
      </c>
      <c r="L143" s="26" t="str">
        <f>VLOOKUP(N143,ch!$A$1:$B$31,2,0)</f>
        <v>鄂AF1588</v>
      </c>
      <c r="M143" s="10" t="s">
        <v>163</v>
      </c>
      <c r="N143" s="29" t="s">
        <v>117</v>
      </c>
      <c r="O143" s="7" t="str">
        <f t="shared" si="23"/>
        <v>9.6米</v>
      </c>
      <c r="P143" s="14">
        <v>14</v>
      </c>
      <c r="Q143" s="14">
        <v>0</v>
      </c>
      <c r="R143" s="14">
        <f t="shared" si="24"/>
        <v>14</v>
      </c>
      <c r="S143" s="7" t="str">
        <f t="shared" si="25"/>
        <v>分拣摆渡</v>
      </c>
    </row>
    <row r="144" spans="1:19" s="35" customFormat="1" ht="18.75">
      <c r="A144" s="8">
        <v>43194</v>
      </c>
      <c r="B144" s="10" t="s">
        <v>89</v>
      </c>
      <c r="C144" s="10">
        <v>1134</v>
      </c>
      <c r="D144" s="10">
        <v>1154</v>
      </c>
      <c r="E144" s="11" t="s">
        <v>31</v>
      </c>
      <c r="F144" s="11" t="s">
        <v>431</v>
      </c>
      <c r="G144" s="11" t="s">
        <v>53</v>
      </c>
      <c r="H144" s="11" t="s">
        <v>468</v>
      </c>
      <c r="I144" s="46" t="s">
        <v>574</v>
      </c>
      <c r="J144" s="19" t="s">
        <v>447</v>
      </c>
      <c r="K144" s="7" t="str">
        <f t="shared" si="22"/>
        <v>武汉威伟机械</v>
      </c>
      <c r="L144" s="26" t="str">
        <f>VLOOKUP(N144,ch!$A$1:$B$31,2,0)</f>
        <v>鄂AF1588</v>
      </c>
      <c r="M144" s="10" t="s">
        <v>163</v>
      </c>
      <c r="N144" s="29" t="s">
        <v>117</v>
      </c>
      <c r="O144" s="7" t="str">
        <f t="shared" si="23"/>
        <v>9.6米</v>
      </c>
      <c r="P144" s="14">
        <v>14</v>
      </c>
      <c r="Q144" s="14">
        <v>0</v>
      </c>
      <c r="R144" s="14">
        <f t="shared" si="24"/>
        <v>14</v>
      </c>
      <c r="S144" s="7" t="str">
        <f t="shared" si="25"/>
        <v>分拣摆渡</v>
      </c>
    </row>
    <row r="145" spans="1:19" s="35" customFormat="1" ht="18.75">
      <c r="A145" s="8">
        <v>43194</v>
      </c>
      <c r="B145" s="10" t="s">
        <v>89</v>
      </c>
      <c r="C145" s="10">
        <v>1014</v>
      </c>
      <c r="D145" s="10">
        <v>1034</v>
      </c>
      <c r="E145" s="11" t="s">
        <v>31</v>
      </c>
      <c r="F145" s="11" t="s">
        <v>431</v>
      </c>
      <c r="G145" s="11" t="s">
        <v>53</v>
      </c>
      <c r="H145" s="11" t="s">
        <v>468</v>
      </c>
      <c r="I145" s="46" t="s">
        <v>575</v>
      </c>
      <c r="J145" s="19" t="s">
        <v>449</v>
      </c>
      <c r="K145" s="7" t="str">
        <f t="shared" si="22"/>
        <v>武汉威伟机械</v>
      </c>
      <c r="L145" s="26" t="str">
        <f>VLOOKUP(N145,ch!$A$1:$B$31,2,0)</f>
        <v>鄂AF1588</v>
      </c>
      <c r="M145" s="10" t="s">
        <v>163</v>
      </c>
      <c r="N145" s="29" t="s">
        <v>117</v>
      </c>
      <c r="O145" s="7" t="str">
        <f t="shared" si="23"/>
        <v>9.6米</v>
      </c>
      <c r="P145" s="14">
        <v>14</v>
      </c>
      <c r="Q145" s="14">
        <v>0</v>
      </c>
      <c r="R145" s="14">
        <f t="shared" si="24"/>
        <v>14</v>
      </c>
      <c r="S145" s="7" t="str">
        <f t="shared" si="25"/>
        <v>分拣摆渡</v>
      </c>
    </row>
    <row r="146" spans="1:19" s="35" customFormat="1" ht="18.75">
      <c r="A146" s="8">
        <v>43194</v>
      </c>
      <c r="B146" s="10" t="s">
        <v>71</v>
      </c>
      <c r="C146" s="10">
        <v>40</v>
      </c>
      <c r="D146" s="10">
        <v>50</v>
      </c>
      <c r="E146" s="11" t="s">
        <v>31</v>
      </c>
      <c r="F146" s="11" t="s">
        <v>431</v>
      </c>
      <c r="G146" s="11" t="s">
        <v>53</v>
      </c>
      <c r="H146" s="11" t="s">
        <v>468</v>
      </c>
      <c r="I146" s="46" t="s">
        <v>576</v>
      </c>
      <c r="J146" s="19" t="s">
        <v>451</v>
      </c>
      <c r="K146" s="7" t="str">
        <f t="shared" si="22"/>
        <v>武汉威伟机械</v>
      </c>
      <c r="L146" s="26" t="str">
        <f>VLOOKUP(N146,ch!$A$1:$B$31,2,0)</f>
        <v>鄂AF1588</v>
      </c>
      <c r="M146" s="10" t="s">
        <v>163</v>
      </c>
      <c r="N146" s="29" t="s">
        <v>117</v>
      </c>
      <c r="O146" s="7" t="str">
        <f t="shared" si="23"/>
        <v>9.6米</v>
      </c>
      <c r="P146" s="14">
        <v>14</v>
      </c>
      <c r="Q146" s="14">
        <v>0</v>
      </c>
      <c r="R146" s="14">
        <f t="shared" si="24"/>
        <v>14</v>
      </c>
      <c r="S146" s="7" t="str">
        <f t="shared" si="25"/>
        <v>分拣摆渡</v>
      </c>
    </row>
    <row r="147" spans="1:19" s="35" customFormat="1" ht="18.75">
      <c r="A147" s="8">
        <v>43194</v>
      </c>
      <c r="B147" s="10" t="s">
        <v>71</v>
      </c>
      <c r="C147" s="10">
        <v>1904</v>
      </c>
      <c r="D147" s="10">
        <v>1914</v>
      </c>
      <c r="E147" s="11" t="s">
        <v>31</v>
      </c>
      <c r="F147" s="11" t="s">
        <v>431</v>
      </c>
      <c r="G147" s="11" t="s">
        <v>53</v>
      </c>
      <c r="H147" s="11" t="s">
        <v>468</v>
      </c>
      <c r="I147" s="46" t="s">
        <v>577</v>
      </c>
      <c r="J147" s="19" t="s">
        <v>459</v>
      </c>
      <c r="K147" s="7" t="str">
        <f t="shared" si="22"/>
        <v>武汉威伟机械</v>
      </c>
      <c r="L147" s="26" t="e">
        <f>VLOOKUP(N147,ch!$A$1:$B$31,2,0)</f>
        <v>#N/A</v>
      </c>
      <c r="M147" s="10" t="s">
        <v>165</v>
      </c>
      <c r="N147" s="29" t="s">
        <v>58</v>
      </c>
      <c r="O147" s="7" t="str">
        <f t="shared" si="23"/>
        <v>9.6米</v>
      </c>
      <c r="P147" s="14">
        <v>14</v>
      </c>
      <c r="Q147" s="14">
        <v>0</v>
      </c>
      <c r="R147" s="14">
        <f t="shared" si="24"/>
        <v>14</v>
      </c>
      <c r="S147" s="7" t="str">
        <f t="shared" si="25"/>
        <v>分拣摆渡</v>
      </c>
    </row>
    <row r="148" spans="1:19" s="35" customFormat="1" ht="18.75">
      <c r="A148" s="8">
        <v>43194</v>
      </c>
      <c r="B148" s="10" t="s">
        <v>71</v>
      </c>
      <c r="C148" s="10">
        <v>2359</v>
      </c>
      <c r="D148" s="10">
        <v>9</v>
      </c>
      <c r="E148" s="11" t="s">
        <v>31</v>
      </c>
      <c r="F148" s="11" t="s">
        <v>431</v>
      </c>
      <c r="G148" s="11" t="s">
        <v>53</v>
      </c>
      <c r="H148" s="11" t="s">
        <v>468</v>
      </c>
      <c r="I148" s="46" t="s">
        <v>578</v>
      </c>
      <c r="J148" s="19" t="s">
        <v>470</v>
      </c>
      <c r="K148" s="7" t="str">
        <f t="shared" si="22"/>
        <v>武汉威伟机械</v>
      </c>
      <c r="L148" s="26" t="str">
        <f>VLOOKUP(N148,ch!$A$1:$B$31,2,0)</f>
        <v>鄂AMT870</v>
      </c>
      <c r="M148" s="10" t="s">
        <v>164</v>
      </c>
      <c r="N148" s="29" t="s">
        <v>373</v>
      </c>
      <c r="O148" s="7" t="str">
        <f t="shared" si="23"/>
        <v>9.6米</v>
      </c>
      <c r="P148" s="14">
        <v>12</v>
      </c>
      <c r="Q148" s="14">
        <v>0</v>
      </c>
      <c r="R148" s="14">
        <f t="shared" si="24"/>
        <v>12</v>
      </c>
      <c r="S148" s="7" t="str">
        <f t="shared" si="25"/>
        <v>分拣摆渡</v>
      </c>
    </row>
    <row r="149" spans="1:19" s="35" customFormat="1" ht="18.75">
      <c r="A149" s="8">
        <v>43194</v>
      </c>
      <c r="B149" s="10" t="s">
        <v>71</v>
      </c>
      <c r="C149" s="10">
        <v>2240</v>
      </c>
      <c r="D149" s="10">
        <v>2250</v>
      </c>
      <c r="E149" s="11" t="s">
        <v>31</v>
      </c>
      <c r="F149" s="11" t="s">
        <v>431</v>
      </c>
      <c r="G149" s="11" t="s">
        <v>53</v>
      </c>
      <c r="H149" s="11" t="s">
        <v>468</v>
      </c>
      <c r="I149" s="46" t="s">
        <v>579</v>
      </c>
      <c r="J149" s="19" t="s">
        <v>472</v>
      </c>
      <c r="K149" s="7" t="str">
        <f t="shared" si="22"/>
        <v>武汉威伟机械</v>
      </c>
      <c r="L149" s="26" t="str">
        <f>VLOOKUP(N149,ch!$A$1:$B$31,2,0)</f>
        <v>鄂AMT870</v>
      </c>
      <c r="M149" s="10" t="s">
        <v>164</v>
      </c>
      <c r="N149" s="29" t="s">
        <v>373</v>
      </c>
      <c r="O149" s="7" t="str">
        <f t="shared" si="23"/>
        <v>9.6米</v>
      </c>
      <c r="P149" s="14">
        <v>14</v>
      </c>
      <c r="Q149" s="14">
        <v>0</v>
      </c>
      <c r="R149" s="14">
        <f t="shared" si="24"/>
        <v>14</v>
      </c>
      <c r="S149" s="7" t="str">
        <f t="shared" si="25"/>
        <v>分拣摆渡</v>
      </c>
    </row>
    <row r="150" spans="1:19" s="35" customFormat="1" ht="18.75">
      <c r="A150" s="8">
        <v>43194</v>
      </c>
      <c r="B150" s="10" t="s">
        <v>89</v>
      </c>
      <c r="C150" s="10">
        <v>1959</v>
      </c>
      <c r="D150" s="10">
        <v>2009</v>
      </c>
      <c r="E150" s="11" t="s">
        <v>31</v>
      </c>
      <c r="F150" s="11" t="s">
        <v>431</v>
      </c>
      <c r="G150" s="11" t="s">
        <v>53</v>
      </c>
      <c r="H150" s="11" t="s">
        <v>468</v>
      </c>
      <c r="I150" s="46" t="s">
        <v>580</v>
      </c>
      <c r="J150" s="19" t="s">
        <v>474</v>
      </c>
      <c r="K150" s="7" t="str">
        <f t="shared" si="22"/>
        <v>武汉威伟机械</v>
      </c>
      <c r="L150" s="26" t="str">
        <f>VLOOKUP(N150,ch!$A$1:$B$31,2,0)</f>
        <v>鄂AMT870</v>
      </c>
      <c r="M150" s="10" t="s">
        <v>164</v>
      </c>
      <c r="N150" s="29" t="s">
        <v>373</v>
      </c>
      <c r="O150" s="7" t="str">
        <f t="shared" si="23"/>
        <v>9.6米</v>
      </c>
      <c r="P150" s="14">
        <v>14</v>
      </c>
      <c r="Q150" s="14">
        <v>0</v>
      </c>
      <c r="R150" s="14">
        <f t="shared" si="24"/>
        <v>14</v>
      </c>
      <c r="S150" s="7" t="str">
        <f t="shared" si="25"/>
        <v>分拣摆渡</v>
      </c>
    </row>
    <row r="151" spans="1:19" s="35" customFormat="1" ht="18.75">
      <c r="A151" s="8">
        <v>43194</v>
      </c>
      <c r="B151" s="10" t="s">
        <v>259</v>
      </c>
      <c r="C151" s="10">
        <v>1157</v>
      </c>
      <c r="D151" s="10">
        <v>1207</v>
      </c>
      <c r="E151" s="11" t="s">
        <v>31</v>
      </c>
      <c r="F151" s="11" t="s">
        <v>431</v>
      </c>
      <c r="G151" s="11" t="s">
        <v>53</v>
      </c>
      <c r="H151" s="11" t="s">
        <v>468</v>
      </c>
      <c r="I151" s="46" t="s">
        <v>581</v>
      </c>
      <c r="J151" s="19" t="s">
        <v>478</v>
      </c>
      <c r="K151" s="7" t="str">
        <f t="shared" si="22"/>
        <v>武汉威伟机械</v>
      </c>
      <c r="L151" s="26" t="str">
        <f>VLOOKUP(N151,ch!$A$1:$B$31,2,0)</f>
        <v>鄂AMT870</v>
      </c>
      <c r="M151" s="10" t="s">
        <v>164</v>
      </c>
      <c r="N151" s="29" t="s">
        <v>373</v>
      </c>
      <c r="O151" s="7" t="str">
        <f t="shared" si="23"/>
        <v>9.6米</v>
      </c>
      <c r="P151" s="14">
        <v>12</v>
      </c>
      <c r="Q151" s="14">
        <v>0</v>
      </c>
      <c r="R151" s="14">
        <f t="shared" si="24"/>
        <v>12</v>
      </c>
      <c r="S151" s="7" t="str">
        <f t="shared" si="25"/>
        <v>分拣摆渡</v>
      </c>
    </row>
    <row r="152" spans="1:19" s="35" customFormat="1" ht="18.75">
      <c r="A152" s="8">
        <v>43194</v>
      </c>
      <c r="B152" s="10" t="s">
        <v>89</v>
      </c>
      <c r="C152" s="10">
        <v>1035</v>
      </c>
      <c r="D152" s="10">
        <v>1055</v>
      </c>
      <c r="E152" s="11" t="s">
        <v>31</v>
      </c>
      <c r="F152" s="11" t="s">
        <v>431</v>
      </c>
      <c r="G152" s="11" t="s">
        <v>53</v>
      </c>
      <c r="H152" s="11" t="s">
        <v>468</v>
      </c>
      <c r="I152" s="46" t="s">
        <v>582</v>
      </c>
      <c r="J152" s="19" t="s">
        <v>480</v>
      </c>
      <c r="K152" s="7" t="str">
        <f t="shared" si="22"/>
        <v>武汉威伟机械</v>
      </c>
      <c r="L152" s="26" t="str">
        <f>VLOOKUP(N152,ch!$A$1:$B$31,2,0)</f>
        <v>鄂AMT870</v>
      </c>
      <c r="M152" s="10" t="s">
        <v>164</v>
      </c>
      <c r="N152" s="29" t="s">
        <v>373</v>
      </c>
      <c r="O152" s="7" t="str">
        <f t="shared" si="23"/>
        <v>9.6米</v>
      </c>
      <c r="P152" s="14">
        <v>16</v>
      </c>
      <c r="Q152" s="14">
        <v>0</v>
      </c>
      <c r="R152" s="14">
        <f t="shared" si="24"/>
        <v>16</v>
      </c>
      <c r="S152" s="7" t="str">
        <f t="shared" si="25"/>
        <v>分拣摆渡</v>
      </c>
    </row>
    <row r="153" spans="1:19" s="35" customFormat="1" ht="18.75">
      <c r="A153" s="8">
        <v>43194</v>
      </c>
      <c r="B153" s="10" t="s">
        <v>124</v>
      </c>
      <c r="C153" s="10">
        <v>2120</v>
      </c>
      <c r="D153" s="10">
        <v>2130</v>
      </c>
      <c r="E153" s="11" t="s">
        <v>119</v>
      </c>
      <c r="F153" s="11" t="s">
        <v>482</v>
      </c>
      <c r="G153" s="11" t="s">
        <v>53</v>
      </c>
      <c r="H153" s="11" t="s">
        <v>468</v>
      </c>
      <c r="I153" s="46" t="s">
        <v>583</v>
      </c>
      <c r="J153" s="19" t="s">
        <v>484</v>
      </c>
      <c r="K153" s="7" t="str">
        <f t="shared" si="22"/>
        <v>武汉威伟机械</v>
      </c>
      <c r="L153" s="26" t="str">
        <f>VLOOKUP(N153,ch!$A$1:$B$31,2,0)</f>
        <v>鄂AFX299</v>
      </c>
      <c r="M153" s="10" t="s">
        <v>364</v>
      </c>
      <c r="N153" s="29" t="s">
        <v>118</v>
      </c>
      <c r="O153" s="7" t="str">
        <f t="shared" si="23"/>
        <v>9.6米</v>
      </c>
      <c r="P153" s="14">
        <v>1</v>
      </c>
      <c r="Q153" s="14">
        <v>0</v>
      </c>
      <c r="R153" s="14">
        <f t="shared" si="24"/>
        <v>1</v>
      </c>
      <c r="S153" s="7" t="str">
        <f t="shared" si="25"/>
        <v>分拣摆渡</v>
      </c>
    </row>
    <row r="154" spans="1:19" s="35" customFormat="1" ht="18.75">
      <c r="A154" s="8">
        <v>43194</v>
      </c>
      <c r="B154" s="10" t="s">
        <v>124</v>
      </c>
      <c r="C154" s="10">
        <v>2030</v>
      </c>
      <c r="D154" s="10">
        <v>2040</v>
      </c>
      <c r="E154" s="11" t="s">
        <v>119</v>
      </c>
      <c r="F154" s="11" t="s">
        <v>482</v>
      </c>
      <c r="G154" s="11" t="s">
        <v>53</v>
      </c>
      <c r="H154" s="11" t="s">
        <v>468</v>
      </c>
      <c r="I154" s="46" t="s">
        <v>584</v>
      </c>
      <c r="J154" s="19" t="s">
        <v>486</v>
      </c>
      <c r="K154" s="7" t="str">
        <f t="shared" si="22"/>
        <v>武汉威伟机械</v>
      </c>
      <c r="L154" s="26" t="str">
        <f>VLOOKUP(N154,ch!$A$1:$B$31,2,0)</f>
        <v>鄂AFX299</v>
      </c>
      <c r="M154" s="10" t="s">
        <v>364</v>
      </c>
      <c r="N154" s="29" t="s">
        <v>118</v>
      </c>
      <c r="O154" s="7" t="str">
        <f t="shared" si="23"/>
        <v>9.6米</v>
      </c>
      <c r="P154" s="14">
        <v>2</v>
      </c>
      <c r="Q154" s="14">
        <v>1</v>
      </c>
      <c r="R154" s="14">
        <f t="shared" si="24"/>
        <v>3</v>
      </c>
      <c r="S154" s="7" t="str">
        <f t="shared" si="25"/>
        <v>分拣摆渡</v>
      </c>
    </row>
    <row r="155" spans="1:19" s="35" customFormat="1" ht="18.75">
      <c r="A155" s="8">
        <v>43194</v>
      </c>
      <c r="B155" s="10" t="s">
        <v>124</v>
      </c>
      <c r="C155" s="10">
        <v>1630</v>
      </c>
      <c r="D155" s="10">
        <v>1640</v>
      </c>
      <c r="E155" s="11" t="s">
        <v>119</v>
      </c>
      <c r="F155" s="11" t="s">
        <v>482</v>
      </c>
      <c r="G155" s="11" t="s">
        <v>53</v>
      </c>
      <c r="H155" s="11" t="s">
        <v>468</v>
      </c>
      <c r="I155" s="46" t="s">
        <v>585</v>
      </c>
      <c r="J155" s="19" t="s">
        <v>488</v>
      </c>
      <c r="K155" s="7" t="str">
        <f t="shared" si="22"/>
        <v>武汉威伟机械</v>
      </c>
      <c r="L155" s="26" t="str">
        <f>VLOOKUP(N155,ch!$A$1:$B$31,2,0)</f>
        <v>鄂AFX299</v>
      </c>
      <c r="M155" s="10" t="s">
        <v>364</v>
      </c>
      <c r="N155" s="29" t="s">
        <v>118</v>
      </c>
      <c r="O155" s="7" t="str">
        <f t="shared" si="23"/>
        <v>9.6米</v>
      </c>
      <c r="P155" s="14">
        <v>1</v>
      </c>
      <c r="Q155" s="14">
        <v>0</v>
      </c>
      <c r="R155" s="14">
        <f t="shared" si="24"/>
        <v>1</v>
      </c>
      <c r="S155" s="7" t="str">
        <f t="shared" si="25"/>
        <v>分拣摆渡</v>
      </c>
    </row>
    <row r="156" spans="1:19" s="35" customFormat="1" ht="18.75">
      <c r="A156" s="8">
        <v>43194</v>
      </c>
      <c r="B156" s="10" t="s">
        <v>124</v>
      </c>
      <c r="C156" s="10">
        <v>1530</v>
      </c>
      <c r="D156" s="10">
        <v>1540</v>
      </c>
      <c r="E156" s="11" t="s">
        <v>119</v>
      </c>
      <c r="F156" s="11" t="s">
        <v>482</v>
      </c>
      <c r="G156" s="11" t="s">
        <v>53</v>
      </c>
      <c r="H156" s="11" t="s">
        <v>468</v>
      </c>
      <c r="I156" s="46" t="s">
        <v>586</v>
      </c>
      <c r="J156" s="19" t="s">
        <v>490</v>
      </c>
      <c r="K156" s="7" t="str">
        <f t="shared" si="22"/>
        <v>武汉威伟机械</v>
      </c>
      <c r="L156" s="26" t="str">
        <f>VLOOKUP(N156,ch!$A$1:$B$31,2,0)</f>
        <v>鄂AFX299</v>
      </c>
      <c r="M156" s="10" t="s">
        <v>364</v>
      </c>
      <c r="N156" s="29" t="s">
        <v>118</v>
      </c>
      <c r="O156" s="7" t="str">
        <f t="shared" si="23"/>
        <v>9.6米</v>
      </c>
      <c r="P156" s="14">
        <v>1</v>
      </c>
      <c r="Q156" s="14">
        <v>0</v>
      </c>
      <c r="R156" s="14">
        <f t="shared" si="24"/>
        <v>1</v>
      </c>
      <c r="S156" s="7" t="str">
        <f t="shared" si="25"/>
        <v>分拣摆渡</v>
      </c>
    </row>
    <row r="157" spans="1:19" s="35" customFormat="1" ht="18.75">
      <c r="A157" s="8">
        <v>43194</v>
      </c>
      <c r="B157" s="10" t="s">
        <v>124</v>
      </c>
      <c r="C157" s="10">
        <v>1430</v>
      </c>
      <c r="D157" s="10">
        <v>1440</v>
      </c>
      <c r="E157" s="11" t="s">
        <v>119</v>
      </c>
      <c r="F157" s="11" t="s">
        <v>482</v>
      </c>
      <c r="G157" s="11" t="s">
        <v>53</v>
      </c>
      <c r="H157" s="11" t="s">
        <v>468</v>
      </c>
      <c r="I157" s="46" t="s">
        <v>587</v>
      </c>
      <c r="J157" s="19" t="s">
        <v>492</v>
      </c>
      <c r="K157" s="7" t="str">
        <f t="shared" si="22"/>
        <v>武汉威伟机械</v>
      </c>
      <c r="L157" s="26" t="str">
        <f>VLOOKUP(N157,ch!$A$1:$B$31,2,0)</f>
        <v>鄂AFX299</v>
      </c>
      <c r="M157" s="10" t="s">
        <v>364</v>
      </c>
      <c r="N157" s="29" t="s">
        <v>118</v>
      </c>
      <c r="O157" s="7" t="str">
        <f t="shared" si="23"/>
        <v>9.6米</v>
      </c>
      <c r="P157" s="14">
        <v>1</v>
      </c>
      <c r="Q157" s="14">
        <v>0</v>
      </c>
      <c r="R157" s="14">
        <f t="shared" si="24"/>
        <v>1</v>
      </c>
      <c r="S157" s="7" t="str">
        <f t="shared" si="25"/>
        <v>分拣摆渡</v>
      </c>
    </row>
    <row r="158" spans="1:19" s="35" customFormat="1" ht="18.75">
      <c r="A158" s="8">
        <v>43194</v>
      </c>
      <c r="B158" s="10" t="s">
        <v>124</v>
      </c>
      <c r="C158" s="10">
        <v>1140</v>
      </c>
      <c r="D158" s="10">
        <v>1150</v>
      </c>
      <c r="E158" s="11" t="s">
        <v>119</v>
      </c>
      <c r="F158" s="11" t="s">
        <v>482</v>
      </c>
      <c r="G158" s="11" t="s">
        <v>53</v>
      </c>
      <c r="H158" s="11" t="s">
        <v>468</v>
      </c>
      <c r="I158" s="46" t="s">
        <v>588</v>
      </c>
      <c r="J158" s="19" t="s">
        <v>494</v>
      </c>
      <c r="K158" s="7" t="str">
        <f t="shared" si="22"/>
        <v>武汉威伟机械</v>
      </c>
      <c r="L158" s="26" t="str">
        <f>VLOOKUP(N158,ch!$A$1:$B$31,2,0)</f>
        <v>鄂AFX299</v>
      </c>
      <c r="M158" s="10" t="s">
        <v>364</v>
      </c>
      <c r="N158" s="29" t="s">
        <v>118</v>
      </c>
      <c r="O158" s="7" t="str">
        <f t="shared" si="23"/>
        <v>9.6米</v>
      </c>
      <c r="P158" s="14">
        <v>1</v>
      </c>
      <c r="Q158" s="14">
        <v>0</v>
      </c>
      <c r="R158" s="14">
        <f t="shared" si="24"/>
        <v>1</v>
      </c>
      <c r="S158" s="7" t="str">
        <f t="shared" si="25"/>
        <v>分拣摆渡</v>
      </c>
    </row>
    <row r="159" spans="1:19" s="35" customFormat="1" ht="18.75">
      <c r="A159" s="8">
        <v>43194</v>
      </c>
      <c r="B159" s="10" t="s">
        <v>124</v>
      </c>
      <c r="C159" s="10">
        <v>1040</v>
      </c>
      <c r="D159" s="10">
        <v>1050</v>
      </c>
      <c r="E159" s="11" t="s">
        <v>119</v>
      </c>
      <c r="F159" s="11" t="s">
        <v>482</v>
      </c>
      <c r="G159" s="11" t="s">
        <v>53</v>
      </c>
      <c r="H159" s="11" t="s">
        <v>468</v>
      </c>
      <c r="I159" s="46" t="s">
        <v>589</v>
      </c>
      <c r="J159" s="19" t="s">
        <v>496</v>
      </c>
      <c r="K159" s="7" t="str">
        <f t="shared" si="22"/>
        <v>武汉威伟机械</v>
      </c>
      <c r="L159" s="26" t="str">
        <f>VLOOKUP(N159,ch!$A$1:$B$31,2,0)</f>
        <v>鄂AFX299</v>
      </c>
      <c r="M159" s="10" t="s">
        <v>364</v>
      </c>
      <c r="N159" s="29" t="s">
        <v>118</v>
      </c>
      <c r="O159" s="7" t="str">
        <f t="shared" si="23"/>
        <v>9.6米</v>
      </c>
      <c r="P159" s="14">
        <v>2</v>
      </c>
      <c r="Q159" s="14">
        <v>1</v>
      </c>
      <c r="R159" s="14">
        <f t="shared" si="24"/>
        <v>3</v>
      </c>
      <c r="S159" s="7" t="str">
        <f t="shared" si="25"/>
        <v>分拣摆渡</v>
      </c>
    </row>
    <row r="160" spans="1:19" s="35" customFormat="1" ht="18.75">
      <c r="A160" s="8">
        <v>43194</v>
      </c>
      <c r="B160" s="10" t="s">
        <v>124</v>
      </c>
      <c r="C160" s="10">
        <v>2330</v>
      </c>
      <c r="D160" s="10">
        <v>2340</v>
      </c>
      <c r="E160" s="11" t="s">
        <v>119</v>
      </c>
      <c r="F160" s="11" t="s">
        <v>482</v>
      </c>
      <c r="G160" s="11" t="s">
        <v>53</v>
      </c>
      <c r="H160" s="11" t="s">
        <v>468</v>
      </c>
      <c r="I160" s="46" t="s">
        <v>590</v>
      </c>
      <c r="J160" s="19" t="s">
        <v>498</v>
      </c>
      <c r="K160" s="7" t="str">
        <f t="shared" si="22"/>
        <v>武汉威伟机械</v>
      </c>
      <c r="L160" s="26" t="str">
        <f>VLOOKUP(N160,ch!$A$1:$B$31,2,0)</f>
        <v>鄂AFX299</v>
      </c>
      <c r="M160" s="10" t="s">
        <v>364</v>
      </c>
      <c r="N160" s="29" t="s">
        <v>118</v>
      </c>
      <c r="O160" s="7" t="str">
        <f t="shared" si="23"/>
        <v>9.6米</v>
      </c>
      <c r="P160" s="14">
        <v>1</v>
      </c>
      <c r="Q160" s="14">
        <v>0</v>
      </c>
      <c r="R160" s="14">
        <f t="shared" si="24"/>
        <v>1</v>
      </c>
      <c r="S160" s="7" t="str">
        <f t="shared" si="25"/>
        <v>分拣摆渡</v>
      </c>
    </row>
    <row r="161" spans="1:19" s="35" customFormat="1" ht="18.75">
      <c r="A161" s="8">
        <v>43195</v>
      </c>
      <c r="B161" s="10" t="s">
        <v>501</v>
      </c>
      <c r="C161" s="10">
        <v>1920</v>
      </c>
      <c r="D161" s="10">
        <v>2109</v>
      </c>
      <c r="E161" s="11" t="s">
        <v>37</v>
      </c>
      <c r="F161" s="11" t="s">
        <v>502</v>
      </c>
      <c r="G161" s="11" t="s">
        <v>31</v>
      </c>
      <c r="H161" s="11" t="s">
        <v>431</v>
      </c>
      <c r="I161" s="46" t="s">
        <v>591</v>
      </c>
      <c r="J161" s="10" t="s">
        <v>691</v>
      </c>
      <c r="K161" s="7" t="str">
        <f t="shared" ref="K161:K192" si="26">IF(A161&lt;&gt;"","武汉威伟机械","------")</f>
        <v>武汉威伟机械</v>
      </c>
      <c r="L161" s="26" t="str">
        <f>VLOOKUP(N161,ch!$A$1:$B$31,2,0)</f>
        <v>鄂AAW309</v>
      </c>
      <c r="M161" s="10" t="s">
        <v>166</v>
      </c>
      <c r="N161" s="29" t="s">
        <v>144</v>
      </c>
      <c r="O161" s="7" t="str">
        <f t="shared" ref="O161:O192" si="27">IF(A161&lt;&gt;"","9.6米","--")</f>
        <v>9.6米</v>
      </c>
      <c r="P161" s="14">
        <v>11</v>
      </c>
      <c r="Q161" s="14">
        <v>0</v>
      </c>
      <c r="R161" s="14">
        <f t="shared" ref="R161:R189" si="28">SUM(P161:Q161)</f>
        <v>11</v>
      </c>
      <c r="S161" s="7" t="str">
        <f t="shared" ref="S161:S192" si="29">IF(A161&lt;&gt;"","分拣摆渡","----")</f>
        <v>分拣摆渡</v>
      </c>
    </row>
    <row r="162" spans="1:19" s="35" customFormat="1" ht="18.75">
      <c r="A162" s="8">
        <v>43195</v>
      </c>
      <c r="B162" s="10" t="s">
        <v>501</v>
      </c>
      <c r="C162" s="10">
        <v>1640</v>
      </c>
      <c r="D162" s="10">
        <v>1835</v>
      </c>
      <c r="E162" s="11" t="s">
        <v>37</v>
      </c>
      <c r="F162" s="11" t="s">
        <v>502</v>
      </c>
      <c r="G162" s="11" t="s">
        <v>31</v>
      </c>
      <c r="H162" s="11" t="s">
        <v>431</v>
      </c>
      <c r="I162" s="46" t="s">
        <v>592</v>
      </c>
      <c r="J162" s="10" t="s">
        <v>692</v>
      </c>
      <c r="K162" s="7" t="str">
        <f t="shared" si="26"/>
        <v>武汉威伟机械</v>
      </c>
      <c r="L162" s="26" t="str">
        <f>VLOOKUP(N162,ch!$A$1:$B$31,2,0)</f>
        <v>鄂ABY256</v>
      </c>
      <c r="M162" s="10" t="s">
        <v>167</v>
      </c>
      <c r="N162" s="29" t="s">
        <v>251</v>
      </c>
      <c r="O162" s="7" t="str">
        <f t="shared" si="27"/>
        <v>9.6米</v>
      </c>
      <c r="P162" s="14">
        <v>14</v>
      </c>
      <c r="Q162" s="14">
        <v>0</v>
      </c>
      <c r="R162" s="14">
        <f t="shared" si="28"/>
        <v>14</v>
      </c>
      <c r="S162" s="7" t="str">
        <f t="shared" si="29"/>
        <v>分拣摆渡</v>
      </c>
    </row>
    <row r="163" spans="1:19" s="35" customFormat="1" ht="18.75">
      <c r="A163" s="8">
        <v>43195</v>
      </c>
      <c r="B163" s="10" t="s">
        <v>25</v>
      </c>
      <c r="C163" s="10">
        <v>1930</v>
      </c>
      <c r="D163" s="10">
        <v>2107</v>
      </c>
      <c r="E163" s="11" t="s">
        <v>26</v>
      </c>
      <c r="F163" s="11" t="s">
        <v>252</v>
      </c>
      <c r="G163" s="11" t="s">
        <v>31</v>
      </c>
      <c r="H163" s="11" t="s">
        <v>431</v>
      </c>
      <c r="I163" s="46" t="s">
        <v>593</v>
      </c>
      <c r="J163" s="10" t="s">
        <v>693</v>
      </c>
      <c r="K163" s="7" t="str">
        <f t="shared" si="26"/>
        <v>武汉威伟机械</v>
      </c>
      <c r="L163" s="26" t="str">
        <f>VLOOKUP(N163,ch!$A$1:$B$31,2,0)</f>
        <v>鄂ABY277</v>
      </c>
      <c r="M163" s="10" t="s">
        <v>168</v>
      </c>
      <c r="N163" s="29" t="s">
        <v>192</v>
      </c>
      <c r="O163" s="7" t="str">
        <f t="shared" si="27"/>
        <v>9.6米</v>
      </c>
      <c r="P163" s="14">
        <v>8</v>
      </c>
      <c r="Q163" s="14">
        <v>0</v>
      </c>
      <c r="R163" s="14">
        <f t="shared" si="28"/>
        <v>8</v>
      </c>
      <c r="S163" s="7" t="str">
        <f t="shared" si="29"/>
        <v>分拣摆渡</v>
      </c>
    </row>
    <row r="164" spans="1:19" s="35" customFormat="1" ht="18.75">
      <c r="A164" s="8">
        <v>43195</v>
      </c>
      <c r="B164" s="10" t="s">
        <v>25</v>
      </c>
      <c r="C164" s="10">
        <v>1458</v>
      </c>
      <c r="D164" s="10">
        <v>1649</v>
      </c>
      <c r="E164" s="11" t="s">
        <v>26</v>
      </c>
      <c r="F164" s="11" t="s">
        <v>252</v>
      </c>
      <c r="G164" s="11" t="s">
        <v>31</v>
      </c>
      <c r="H164" s="11" t="s">
        <v>431</v>
      </c>
      <c r="I164" s="46" t="s">
        <v>594</v>
      </c>
      <c r="J164" s="10" t="s">
        <v>694</v>
      </c>
      <c r="K164" s="7" t="str">
        <f t="shared" si="26"/>
        <v>武汉威伟机械</v>
      </c>
      <c r="L164" s="26" t="str">
        <f>VLOOKUP(N164,ch!$A$1:$B$32,2,0)</f>
        <v>粤BGR032</v>
      </c>
      <c r="M164" s="10" t="s">
        <v>511</v>
      </c>
      <c r="N164" s="29" t="s">
        <v>66</v>
      </c>
      <c r="O164" s="7" t="str">
        <f t="shared" si="27"/>
        <v>9.6米</v>
      </c>
      <c r="P164" s="14">
        <v>9</v>
      </c>
      <c r="Q164" s="14">
        <v>0</v>
      </c>
      <c r="R164" s="14">
        <f t="shared" si="28"/>
        <v>9</v>
      </c>
      <c r="S164" s="7" t="str">
        <f t="shared" si="29"/>
        <v>分拣摆渡</v>
      </c>
    </row>
    <row r="165" spans="1:19" s="35" customFormat="1" ht="18.75">
      <c r="A165" s="8">
        <v>43195</v>
      </c>
      <c r="B165" s="10" t="s">
        <v>108</v>
      </c>
      <c r="C165" s="10">
        <v>2150</v>
      </c>
      <c r="D165" s="10">
        <v>2202</v>
      </c>
      <c r="E165" s="11" t="s">
        <v>53</v>
      </c>
      <c r="F165" s="11" t="s">
        <v>468</v>
      </c>
      <c r="G165" s="11" t="s">
        <v>31</v>
      </c>
      <c r="H165" s="11" t="s">
        <v>431</v>
      </c>
      <c r="I165" s="46" t="s">
        <v>595</v>
      </c>
      <c r="J165" s="10" t="s">
        <v>695</v>
      </c>
      <c r="K165" s="7" t="str">
        <f t="shared" si="26"/>
        <v>武汉威伟机械</v>
      </c>
      <c r="L165" s="26" t="str">
        <f>VLOOKUP(N165,ch!$A$1:$B$32,2,0)</f>
        <v>鄂ABY256</v>
      </c>
      <c r="M165" s="10" t="s">
        <v>167</v>
      </c>
      <c r="N165" s="29" t="s">
        <v>251</v>
      </c>
      <c r="O165" s="7" t="str">
        <f t="shared" si="27"/>
        <v>9.6米</v>
      </c>
      <c r="P165" s="14">
        <v>4</v>
      </c>
      <c r="Q165" s="14">
        <v>0</v>
      </c>
      <c r="R165" s="14">
        <f t="shared" si="28"/>
        <v>4</v>
      </c>
      <c r="S165" s="7" t="str">
        <f t="shared" si="29"/>
        <v>分拣摆渡</v>
      </c>
    </row>
    <row r="166" spans="1:19" s="35" customFormat="1" ht="18.75">
      <c r="A166" s="8">
        <v>43195</v>
      </c>
      <c r="B166" s="10" t="s">
        <v>108</v>
      </c>
      <c r="C166" s="10">
        <v>2008</v>
      </c>
      <c r="D166" s="10">
        <v>2031</v>
      </c>
      <c r="E166" s="11" t="s">
        <v>53</v>
      </c>
      <c r="F166" s="11" t="s">
        <v>468</v>
      </c>
      <c r="G166" s="11" t="s">
        <v>31</v>
      </c>
      <c r="H166" s="11" t="s">
        <v>431</v>
      </c>
      <c r="I166" s="46" t="s">
        <v>661</v>
      </c>
      <c r="J166" s="10" t="s">
        <v>696</v>
      </c>
      <c r="K166" s="7" t="str">
        <f t="shared" si="26"/>
        <v>武汉威伟机械</v>
      </c>
      <c r="L166" s="26" t="e">
        <f>VLOOKUP(N166,ch!$A$1:$B$32,2,0)</f>
        <v>#N/A</v>
      </c>
      <c r="M166" s="10" t="s">
        <v>165</v>
      </c>
      <c r="N166" s="29" t="s">
        <v>58</v>
      </c>
      <c r="O166" s="7" t="str">
        <f t="shared" si="27"/>
        <v>9.6米</v>
      </c>
      <c r="P166" s="14">
        <v>13</v>
      </c>
      <c r="Q166" s="14">
        <v>0</v>
      </c>
      <c r="R166" s="14">
        <f t="shared" si="28"/>
        <v>13</v>
      </c>
      <c r="S166" s="7" t="str">
        <f t="shared" si="29"/>
        <v>分拣摆渡</v>
      </c>
    </row>
    <row r="167" spans="1:19" s="35" customFormat="1" ht="18.75">
      <c r="A167" s="8">
        <v>43195</v>
      </c>
      <c r="B167" s="10" t="s">
        <v>60</v>
      </c>
      <c r="C167" s="10">
        <v>1939</v>
      </c>
      <c r="D167" s="10">
        <v>2022</v>
      </c>
      <c r="E167" s="11" t="s">
        <v>53</v>
      </c>
      <c r="F167" s="11" t="s">
        <v>518</v>
      </c>
      <c r="G167" s="11" t="s">
        <v>31</v>
      </c>
      <c r="H167" s="11" t="s">
        <v>431</v>
      </c>
      <c r="I167" s="46" t="s">
        <v>662</v>
      </c>
      <c r="J167" s="10" t="s">
        <v>697</v>
      </c>
      <c r="K167" s="7" t="str">
        <f t="shared" si="26"/>
        <v>武汉威伟机械</v>
      </c>
      <c r="L167" s="26" t="str">
        <f>VLOOKUP(N167,ch!$A$1:$B$32,2,0)</f>
        <v>鄂AZV377</v>
      </c>
      <c r="M167" s="10" t="s">
        <v>176</v>
      </c>
      <c r="N167" s="29" t="s">
        <v>240</v>
      </c>
      <c r="O167" s="7" t="str">
        <f t="shared" si="27"/>
        <v>9.6米</v>
      </c>
      <c r="P167" s="14">
        <v>12</v>
      </c>
      <c r="Q167" s="14">
        <v>0</v>
      </c>
      <c r="R167" s="14">
        <f t="shared" si="28"/>
        <v>12</v>
      </c>
      <c r="S167" s="7" t="str">
        <f t="shared" si="29"/>
        <v>分拣摆渡</v>
      </c>
    </row>
    <row r="168" spans="1:19" s="35" customFormat="1" ht="18.75">
      <c r="A168" s="8">
        <v>43195</v>
      </c>
      <c r="B168" s="10" t="s">
        <v>311</v>
      </c>
      <c r="C168" s="10">
        <v>1438</v>
      </c>
      <c r="D168" s="10">
        <v>1459</v>
      </c>
      <c r="E168" s="11" t="s">
        <v>53</v>
      </c>
      <c r="F168" s="11" t="s">
        <v>468</v>
      </c>
      <c r="G168" s="11" t="s">
        <v>31</v>
      </c>
      <c r="H168" s="11" t="s">
        <v>431</v>
      </c>
      <c r="I168" s="46" t="s">
        <v>663</v>
      </c>
      <c r="J168" s="10" t="s">
        <v>698</v>
      </c>
      <c r="K168" s="7" t="str">
        <f t="shared" si="26"/>
        <v>武汉威伟机械</v>
      </c>
      <c r="L168" s="26" t="e">
        <f>VLOOKUP(N168,ch!$A$1:$B$32,2,0)</f>
        <v>#N/A</v>
      </c>
      <c r="M168" s="10" t="s">
        <v>165</v>
      </c>
      <c r="N168" s="29" t="s">
        <v>58</v>
      </c>
      <c r="O168" s="7" t="str">
        <f t="shared" si="27"/>
        <v>9.6米</v>
      </c>
      <c r="P168" s="14">
        <v>11</v>
      </c>
      <c r="Q168" s="14">
        <v>0</v>
      </c>
      <c r="R168" s="14">
        <f t="shared" si="28"/>
        <v>11</v>
      </c>
      <c r="S168" s="7" t="str">
        <f t="shared" si="29"/>
        <v>分拣摆渡</v>
      </c>
    </row>
    <row r="169" spans="1:19" s="35" customFormat="1" ht="18.75">
      <c r="A169" s="8">
        <v>43195</v>
      </c>
      <c r="B169" s="10" t="s">
        <v>71</v>
      </c>
      <c r="C169" s="10">
        <v>1930</v>
      </c>
      <c r="D169" s="10">
        <v>1940</v>
      </c>
      <c r="E169" s="11" t="s">
        <v>31</v>
      </c>
      <c r="F169" s="11" t="s">
        <v>431</v>
      </c>
      <c r="G169" s="11" t="s">
        <v>53</v>
      </c>
      <c r="H169" s="11" t="s">
        <v>468</v>
      </c>
      <c r="I169" s="46" t="s">
        <v>664</v>
      </c>
      <c r="J169" s="10" t="s">
        <v>699</v>
      </c>
      <c r="K169" s="7" t="str">
        <f t="shared" si="26"/>
        <v>武汉威伟机械</v>
      </c>
      <c r="L169" s="26" t="str">
        <f>VLOOKUP(N169,ch!$A$1:$B$32,2,0)</f>
        <v>鄂AMT870</v>
      </c>
      <c r="M169" s="10" t="s">
        <v>164</v>
      </c>
      <c r="N169" s="29" t="s">
        <v>373</v>
      </c>
      <c r="O169" s="7" t="str">
        <f t="shared" si="27"/>
        <v>9.6米</v>
      </c>
      <c r="P169" s="14">
        <v>15</v>
      </c>
      <c r="Q169" s="14">
        <v>0</v>
      </c>
      <c r="R169" s="14">
        <f t="shared" si="28"/>
        <v>15</v>
      </c>
      <c r="S169" s="7" t="str">
        <f t="shared" si="29"/>
        <v>分拣摆渡</v>
      </c>
    </row>
    <row r="170" spans="1:19" s="35" customFormat="1" ht="18.75">
      <c r="A170" s="8">
        <v>43195</v>
      </c>
      <c r="B170" s="10" t="s">
        <v>71</v>
      </c>
      <c r="C170" s="10">
        <v>1830</v>
      </c>
      <c r="D170" s="10">
        <v>1840</v>
      </c>
      <c r="E170" s="11" t="s">
        <v>31</v>
      </c>
      <c r="F170" s="11" t="s">
        <v>431</v>
      </c>
      <c r="G170" s="11" t="s">
        <v>53</v>
      </c>
      <c r="H170" s="11" t="s">
        <v>468</v>
      </c>
      <c r="I170" s="46" t="s">
        <v>665</v>
      </c>
      <c r="J170" s="10" t="s">
        <v>700</v>
      </c>
      <c r="K170" s="7" t="str">
        <f t="shared" si="26"/>
        <v>武汉威伟机械</v>
      </c>
      <c r="L170" s="26" t="str">
        <f>VLOOKUP(N170,ch!$A$1:$B$32,2,0)</f>
        <v>鄂AMT870</v>
      </c>
      <c r="M170" s="10" t="s">
        <v>164</v>
      </c>
      <c r="N170" s="29" t="s">
        <v>373</v>
      </c>
      <c r="O170" s="7" t="str">
        <f t="shared" si="27"/>
        <v>9.6米</v>
      </c>
      <c r="P170" s="14">
        <v>14</v>
      </c>
      <c r="Q170" s="14">
        <v>0</v>
      </c>
      <c r="R170" s="14">
        <f t="shared" si="28"/>
        <v>14</v>
      </c>
      <c r="S170" s="7" t="str">
        <f t="shared" si="29"/>
        <v>分拣摆渡</v>
      </c>
    </row>
    <row r="171" spans="1:19" s="35" customFormat="1" ht="18.75">
      <c r="A171" s="8">
        <v>43195</v>
      </c>
      <c r="B171" s="10" t="s">
        <v>89</v>
      </c>
      <c r="C171" s="10">
        <v>1158</v>
      </c>
      <c r="D171" s="10">
        <v>1210</v>
      </c>
      <c r="E171" s="11" t="s">
        <v>31</v>
      </c>
      <c r="F171" s="11" t="s">
        <v>431</v>
      </c>
      <c r="G171" s="11" t="s">
        <v>53</v>
      </c>
      <c r="H171" s="11" t="s">
        <v>468</v>
      </c>
      <c r="I171" s="46" t="s">
        <v>666</v>
      </c>
      <c r="J171" s="10" t="s">
        <v>701</v>
      </c>
      <c r="K171" s="7" t="str">
        <f t="shared" si="26"/>
        <v>武汉威伟机械</v>
      </c>
      <c r="L171" s="26" t="str">
        <f>VLOOKUP(N171,ch!$A$1:$B$32,2,0)</f>
        <v>鄂AMT870</v>
      </c>
      <c r="M171" s="10" t="s">
        <v>164</v>
      </c>
      <c r="N171" s="29" t="s">
        <v>373</v>
      </c>
      <c r="O171" s="7" t="str">
        <f t="shared" si="27"/>
        <v>9.6米</v>
      </c>
      <c r="P171" s="14">
        <v>14</v>
      </c>
      <c r="Q171" s="14">
        <v>0</v>
      </c>
      <c r="R171" s="14">
        <f t="shared" si="28"/>
        <v>14</v>
      </c>
      <c r="S171" s="7" t="str">
        <f t="shared" si="29"/>
        <v>分拣摆渡</v>
      </c>
    </row>
    <row r="172" spans="1:19" s="35" customFormat="1" ht="18.75">
      <c r="A172" s="8">
        <v>43195</v>
      </c>
      <c r="B172" s="10" t="s">
        <v>89</v>
      </c>
      <c r="C172" s="10">
        <v>1038</v>
      </c>
      <c r="D172" s="10">
        <v>1100</v>
      </c>
      <c r="E172" s="11" t="s">
        <v>31</v>
      </c>
      <c r="F172" s="11" t="s">
        <v>431</v>
      </c>
      <c r="G172" s="11" t="s">
        <v>53</v>
      </c>
      <c r="H172" s="11" t="s">
        <v>468</v>
      </c>
      <c r="I172" s="46" t="s">
        <v>667</v>
      </c>
      <c r="J172" s="10" t="s">
        <v>702</v>
      </c>
      <c r="K172" s="7" t="str">
        <f t="shared" si="26"/>
        <v>武汉威伟机械</v>
      </c>
      <c r="L172" s="26" t="str">
        <f>VLOOKUP(N172,ch!$A$1:$B$32,2,0)</f>
        <v>鄂AMT870</v>
      </c>
      <c r="M172" s="10" t="s">
        <v>164</v>
      </c>
      <c r="N172" s="29" t="s">
        <v>373</v>
      </c>
      <c r="O172" s="7" t="str">
        <f t="shared" si="27"/>
        <v>9.6米</v>
      </c>
      <c r="P172" s="14">
        <v>14</v>
      </c>
      <c r="Q172" s="14">
        <v>0</v>
      </c>
      <c r="R172" s="14">
        <f t="shared" si="28"/>
        <v>14</v>
      </c>
      <c r="S172" s="7" t="str">
        <f t="shared" si="29"/>
        <v>分拣摆渡</v>
      </c>
    </row>
    <row r="173" spans="1:19" s="35" customFormat="1" ht="18.75">
      <c r="A173" s="8">
        <v>43195</v>
      </c>
      <c r="B173" s="10" t="s">
        <v>531</v>
      </c>
      <c r="C173" s="10">
        <v>41</v>
      </c>
      <c r="D173" s="10">
        <v>51</v>
      </c>
      <c r="E173" s="11" t="s">
        <v>31</v>
      </c>
      <c r="F173" s="11" t="s">
        <v>431</v>
      </c>
      <c r="G173" s="11" t="s">
        <v>53</v>
      </c>
      <c r="H173" s="11" t="s">
        <v>468</v>
      </c>
      <c r="I173" s="46" t="s">
        <v>668</v>
      </c>
      <c r="J173" s="10" t="s">
        <v>703</v>
      </c>
      <c r="K173" s="7" t="str">
        <f t="shared" si="26"/>
        <v>武汉威伟机械</v>
      </c>
      <c r="L173" s="26" t="str">
        <f>VLOOKUP(N173,ch!$A$1:$B$32,2,0)</f>
        <v>鄂AMT870</v>
      </c>
      <c r="M173" s="10" t="s">
        <v>164</v>
      </c>
      <c r="N173" s="29" t="s">
        <v>373</v>
      </c>
      <c r="O173" s="7" t="str">
        <f t="shared" si="27"/>
        <v>9.6米</v>
      </c>
      <c r="P173" s="14">
        <v>12</v>
      </c>
      <c r="Q173" s="14">
        <v>0</v>
      </c>
      <c r="R173" s="14">
        <f t="shared" si="28"/>
        <v>12</v>
      </c>
      <c r="S173" s="7" t="str">
        <f t="shared" si="29"/>
        <v>分拣摆渡</v>
      </c>
    </row>
    <row r="174" spans="1:19" s="35" customFormat="1" ht="18.75">
      <c r="A174" s="8">
        <v>43195</v>
      </c>
      <c r="B174" s="10" t="s">
        <v>71</v>
      </c>
      <c r="C174" s="10">
        <v>2330</v>
      </c>
      <c r="D174" s="10">
        <v>2340</v>
      </c>
      <c r="E174" s="11" t="s">
        <v>31</v>
      </c>
      <c r="F174" s="11" t="s">
        <v>431</v>
      </c>
      <c r="G174" s="11" t="s">
        <v>53</v>
      </c>
      <c r="H174" s="11" t="s">
        <v>468</v>
      </c>
      <c r="I174" s="46" t="s">
        <v>669</v>
      </c>
      <c r="J174" s="10" t="s">
        <v>704</v>
      </c>
      <c r="K174" s="7" t="str">
        <f t="shared" si="26"/>
        <v>武汉威伟机械</v>
      </c>
      <c r="L174" s="26" t="str">
        <f>VLOOKUP(N174,ch!$A$1:$B$32,2,0)</f>
        <v>鄂AF1588</v>
      </c>
      <c r="M174" s="10" t="s">
        <v>163</v>
      </c>
      <c r="N174" s="29" t="s">
        <v>117</v>
      </c>
      <c r="O174" s="7" t="str">
        <f t="shared" si="27"/>
        <v>9.6米</v>
      </c>
      <c r="P174" s="14">
        <v>14</v>
      </c>
      <c r="Q174" s="14">
        <v>0</v>
      </c>
      <c r="R174" s="14">
        <f t="shared" si="28"/>
        <v>14</v>
      </c>
      <c r="S174" s="7" t="str">
        <f t="shared" si="29"/>
        <v>分拣摆渡</v>
      </c>
    </row>
    <row r="175" spans="1:19" s="35" customFormat="1" ht="18.75">
      <c r="A175" s="8">
        <v>43195</v>
      </c>
      <c r="B175" s="10" t="s">
        <v>259</v>
      </c>
      <c r="C175" s="10">
        <v>2140</v>
      </c>
      <c r="D175" s="10">
        <v>2150</v>
      </c>
      <c r="E175" s="11" t="s">
        <v>31</v>
      </c>
      <c r="F175" s="11" t="s">
        <v>431</v>
      </c>
      <c r="G175" s="11" t="s">
        <v>53</v>
      </c>
      <c r="H175" s="11" t="s">
        <v>468</v>
      </c>
      <c r="I175" s="46" t="s">
        <v>670</v>
      </c>
      <c r="J175" s="10" t="s">
        <v>705</v>
      </c>
      <c r="K175" s="7" t="str">
        <f t="shared" si="26"/>
        <v>武汉威伟机械</v>
      </c>
      <c r="L175" s="26" t="str">
        <f>VLOOKUP(N175,ch!$A$1:$B$32,2,0)</f>
        <v>鄂AF1588</v>
      </c>
      <c r="M175" s="10" t="s">
        <v>163</v>
      </c>
      <c r="N175" s="29" t="s">
        <v>117</v>
      </c>
      <c r="O175" s="7" t="str">
        <f t="shared" si="27"/>
        <v>9.6米</v>
      </c>
      <c r="P175" s="14">
        <v>14</v>
      </c>
      <c r="Q175" s="14">
        <v>0</v>
      </c>
      <c r="R175" s="14">
        <f t="shared" si="28"/>
        <v>14</v>
      </c>
      <c r="S175" s="7" t="str">
        <f t="shared" si="29"/>
        <v>分拣摆渡</v>
      </c>
    </row>
    <row r="176" spans="1:19" s="35" customFormat="1" ht="18.75">
      <c r="A176" s="8">
        <v>43195</v>
      </c>
      <c r="B176" s="10" t="s">
        <v>71</v>
      </c>
      <c r="C176" s="10">
        <v>2055</v>
      </c>
      <c r="D176" s="10">
        <v>2110</v>
      </c>
      <c r="E176" s="11" t="s">
        <v>31</v>
      </c>
      <c r="F176" s="11" t="s">
        <v>431</v>
      </c>
      <c r="G176" s="11" t="s">
        <v>53</v>
      </c>
      <c r="H176" s="11" t="s">
        <v>468</v>
      </c>
      <c r="I176" s="46" t="s">
        <v>671</v>
      </c>
      <c r="J176" s="10" t="s">
        <v>706</v>
      </c>
      <c r="K176" s="7" t="str">
        <f t="shared" si="26"/>
        <v>武汉威伟机械</v>
      </c>
      <c r="L176" s="26" t="str">
        <f>VLOOKUP(N176,ch!$A$1:$B$32,2,0)</f>
        <v>鄂AF1588</v>
      </c>
      <c r="M176" s="10" t="s">
        <v>163</v>
      </c>
      <c r="N176" s="29" t="s">
        <v>117</v>
      </c>
      <c r="O176" s="7" t="str">
        <f t="shared" si="27"/>
        <v>9.6米</v>
      </c>
      <c r="P176" s="14">
        <v>14</v>
      </c>
      <c r="Q176" s="14">
        <v>0</v>
      </c>
      <c r="R176" s="14">
        <f t="shared" si="28"/>
        <v>14</v>
      </c>
      <c r="S176" s="7" t="str">
        <f t="shared" si="29"/>
        <v>分拣摆渡</v>
      </c>
    </row>
    <row r="177" spans="1:19" s="35" customFormat="1" ht="18.75">
      <c r="A177" s="8">
        <v>43195</v>
      </c>
      <c r="B177" s="10" t="s">
        <v>71</v>
      </c>
      <c r="C177" s="10">
        <v>1850</v>
      </c>
      <c r="D177" s="10">
        <v>1900</v>
      </c>
      <c r="E177" s="11" t="s">
        <v>31</v>
      </c>
      <c r="F177" s="11" t="s">
        <v>431</v>
      </c>
      <c r="G177" s="11" t="s">
        <v>53</v>
      </c>
      <c r="H177" s="11" t="s">
        <v>468</v>
      </c>
      <c r="I177" s="46" t="s">
        <v>672</v>
      </c>
      <c r="J177" s="10" t="s">
        <v>707</v>
      </c>
      <c r="K177" s="7" t="str">
        <f t="shared" si="26"/>
        <v>武汉威伟机械</v>
      </c>
      <c r="L177" s="26" t="str">
        <f>VLOOKUP(N177,ch!$A$1:$B$32,2,0)</f>
        <v>鄂AF1588</v>
      </c>
      <c r="M177" s="10" t="s">
        <v>163</v>
      </c>
      <c r="N177" s="29" t="s">
        <v>117</v>
      </c>
      <c r="O177" s="7" t="str">
        <f t="shared" si="27"/>
        <v>9.6米</v>
      </c>
      <c r="P177" s="14">
        <v>14</v>
      </c>
      <c r="Q177" s="14">
        <v>0</v>
      </c>
      <c r="R177" s="14">
        <f t="shared" si="28"/>
        <v>14</v>
      </c>
      <c r="S177" s="7" t="str">
        <f t="shared" si="29"/>
        <v>分拣摆渡</v>
      </c>
    </row>
    <row r="178" spans="1:19" s="35" customFormat="1" ht="18.75">
      <c r="A178" s="8">
        <v>43195</v>
      </c>
      <c r="B178" s="10" t="s">
        <v>71</v>
      </c>
      <c r="C178" s="10">
        <v>1745</v>
      </c>
      <c r="D178" s="10">
        <v>1806</v>
      </c>
      <c r="E178" s="11" t="s">
        <v>31</v>
      </c>
      <c r="F178" s="11" t="s">
        <v>431</v>
      </c>
      <c r="G178" s="11" t="s">
        <v>53</v>
      </c>
      <c r="H178" s="11" t="s">
        <v>468</v>
      </c>
      <c r="I178" s="46" t="s">
        <v>673</v>
      </c>
      <c r="J178" s="10" t="s">
        <v>708</v>
      </c>
      <c r="K178" s="7" t="str">
        <f t="shared" si="26"/>
        <v>武汉威伟机械</v>
      </c>
      <c r="L178" s="26" t="str">
        <f>VLOOKUP(N178,ch!$A$1:$B$32,2,0)</f>
        <v>鄂AF1588</v>
      </c>
      <c r="M178" s="10" t="s">
        <v>163</v>
      </c>
      <c r="N178" s="29" t="s">
        <v>117</v>
      </c>
      <c r="O178" s="7" t="str">
        <f t="shared" si="27"/>
        <v>9.6米</v>
      </c>
      <c r="P178" s="14">
        <v>14</v>
      </c>
      <c r="Q178" s="14">
        <v>0</v>
      </c>
      <c r="R178" s="14">
        <f t="shared" si="28"/>
        <v>14</v>
      </c>
      <c r="S178" s="7" t="str">
        <f t="shared" si="29"/>
        <v>分拣摆渡</v>
      </c>
    </row>
    <row r="179" spans="1:19" s="35" customFormat="1" ht="18.75">
      <c r="A179" s="8">
        <v>43195</v>
      </c>
      <c r="B179" s="10" t="s">
        <v>311</v>
      </c>
      <c r="C179" s="10">
        <v>1536</v>
      </c>
      <c r="D179" s="10">
        <v>1546</v>
      </c>
      <c r="E179" s="11" t="s">
        <v>31</v>
      </c>
      <c r="F179" s="11" t="s">
        <v>431</v>
      </c>
      <c r="G179" s="11" t="s">
        <v>53</v>
      </c>
      <c r="H179" s="11" t="s">
        <v>468</v>
      </c>
      <c r="I179" s="46" t="s">
        <v>674</v>
      </c>
      <c r="J179" s="10" t="s">
        <v>709</v>
      </c>
      <c r="K179" s="7" t="str">
        <f t="shared" si="26"/>
        <v>武汉威伟机械</v>
      </c>
      <c r="L179" s="26" t="str">
        <f>VLOOKUP(N179,ch!$A$1:$B$32,2,0)</f>
        <v>鄂AF1588</v>
      </c>
      <c r="M179" s="10" t="s">
        <v>163</v>
      </c>
      <c r="N179" s="29" t="s">
        <v>117</v>
      </c>
      <c r="O179" s="7" t="str">
        <f t="shared" si="27"/>
        <v>9.6米</v>
      </c>
      <c r="P179" s="14">
        <v>14</v>
      </c>
      <c r="Q179" s="14">
        <v>0</v>
      </c>
      <c r="R179" s="14">
        <f t="shared" si="28"/>
        <v>14</v>
      </c>
      <c r="S179" s="7" t="str">
        <f t="shared" si="29"/>
        <v>分拣摆渡</v>
      </c>
    </row>
    <row r="180" spans="1:19" s="35" customFormat="1" ht="18.75">
      <c r="A180" s="8">
        <v>43195</v>
      </c>
      <c r="B180" s="10" t="s">
        <v>89</v>
      </c>
      <c r="C180" s="10">
        <v>1127</v>
      </c>
      <c r="D180" s="10">
        <v>1135</v>
      </c>
      <c r="E180" s="11" t="s">
        <v>31</v>
      </c>
      <c r="F180" s="11" t="s">
        <v>431</v>
      </c>
      <c r="G180" s="11" t="s">
        <v>53</v>
      </c>
      <c r="H180" s="11" t="s">
        <v>468</v>
      </c>
      <c r="I180" s="46" t="s">
        <v>675</v>
      </c>
      <c r="J180" s="10" t="s">
        <v>710</v>
      </c>
      <c r="K180" s="7" t="str">
        <f t="shared" si="26"/>
        <v>武汉威伟机械</v>
      </c>
      <c r="L180" s="26" t="str">
        <f>VLOOKUP(N180,ch!$A$1:$B$32,2,0)</f>
        <v>鄂AF1588</v>
      </c>
      <c r="M180" s="10" t="s">
        <v>163</v>
      </c>
      <c r="N180" s="29" t="s">
        <v>117</v>
      </c>
      <c r="O180" s="7" t="str">
        <f t="shared" si="27"/>
        <v>9.6米</v>
      </c>
      <c r="P180" s="14">
        <v>14</v>
      </c>
      <c r="Q180" s="14">
        <v>0</v>
      </c>
      <c r="R180" s="14">
        <f t="shared" si="28"/>
        <v>14</v>
      </c>
      <c r="S180" s="7" t="str">
        <f t="shared" si="29"/>
        <v>分拣摆渡</v>
      </c>
    </row>
    <row r="181" spans="1:19" s="35" customFormat="1" ht="18.75">
      <c r="A181" s="8">
        <v>43195</v>
      </c>
      <c r="B181" s="10" t="s">
        <v>89</v>
      </c>
      <c r="C181" s="10">
        <v>945</v>
      </c>
      <c r="D181" s="10">
        <v>1135</v>
      </c>
      <c r="E181" s="11" t="s">
        <v>31</v>
      </c>
      <c r="F181" s="11" t="s">
        <v>431</v>
      </c>
      <c r="G181" s="11" t="s">
        <v>53</v>
      </c>
      <c r="H181" s="11" t="s">
        <v>468</v>
      </c>
      <c r="I181" s="46" t="s">
        <v>676</v>
      </c>
      <c r="J181" s="10" t="s">
        <v>711</v>
      </c>
      <c r="K181" s="7" t="str">
        <f t="shared" si="26"/>
        <v>武汉威伟机械</v>
      </c>
      <c r="L181" s="26" t="str">
        <f>VLOOKUP(N181,ch!$A$1:$B$32,2,0)</f>
        <v>鄂AF1588</v>
      </c>
      <c r="M181" s="10" t="s">
        <v>163</v>
      </c>
      <c r="N181" s="29" t="s">
        <v>117</v>
      </c>
      <c r="O181" s="7" t="str">
        <f t="shared" si="27"/>
        <v>9.6米</v>
      </c>
      <c r="P181" s="14">
        <v>14</v>
      </c>
      <c r="Q181" s="14">
        <v>0</v>
      </c>
      <c r="R181" s="14">
        <f t="shared" si="28"/>
        <v>14</v>
      </c>
      <c r="S181" s="7" t="str">
        <f t="shared" si="29"/>
        <v>分拣摆渡</v>
      </c>
    </row>
    <row r="182" spans="1:19" s="35" customFormat="1" ht="18.75">
      <c r="A182" s="8">
        <v>43195</v>
      </c>
      <c r="B182" s="10" t="s">
        <v>124</v>
      </c>
      <c r="C182" s="10">
        <v>2330</v>
      </c>
      <c r="D182" s="10">
        <v>2340</v>
      </c>
      <c r="E182" s="11" t="s">
        <v>119</v>
      </c>
      <c r="F182" s="11" t="s">
        <v>482</v>
      </c>
      <c r="G182" s="11" t="s">
        <v>53</v>
      </c>
      <c r="H182" s="11" t="s">
        <v>468</v>
      </c>
      <c r="I182" s="46" t="s">
        <v>677</v>
      </c>
      <c r="J182" s="10" t="s">
        <v>712</v>
      </c>
      <c r="K182" s="7" t="str">
        <f t="shared" si="26"/>
        <v>武汉威伟机械</v>
      </c>
      <c r="L182" s="26" t="str">
        <f>VLOOKUP(N182,ch!$A$1:$B$32,2,0)</f>
        <v>鄂AFX299</v>
      </c>
      <c r="M182" s="10" t="s">
        <v>364</v>
      </c>
      <c r="N182" s="29" t="s">
        <v>118</v>
      </c>
      <c r="O182" s="7" t="str">
        <f t="shared" si="27"/>
        <v>9.6米</v>
      </c>
      <c r="P182" s="14">
        <v>0</v>
      </c>
      <c r="Q182" s="14">
        <v>1</v>
      </c>
      <c r="R182" s="14">
        <f t="shared" si="28"/>
        <v>1</v>
      </c>
      <c r="S182" s="7" t="str">
        <f t="shared" si="29"/>
        <v>分拣摆渡</v>
      </c>
    </row>
    <row r="183" spans="1:19" s="35" customFormat="1" ht="18.75">
      <c r="A183" s="8">
        <v>43195</v>
      </c>
      <c r="B183" s="10" t="s">
        <v>124</v>
      </c>
      <c r="C183" s="10">
        <v>1530</v>
      </c>
      <c r="D183" s="10">
        <v>1540</v>
      </c>
      <c r="E183" s="11" t="s">
        <v>119</v>
      </c>
      <c r="F183" s="11" t="s">
        <v>482</v>
      </c>
      <c r="G183" s="11" t="s">
        <v>53</v>
      </c>
      <c r="H183" s="11" t="s">
        <v>468</v>
      </c>
      <c r="I183" s="46" t="s">
        <v>678</v>
      </c>
      <c r="J183" s="10" t="s">
        <v>713</v>
      </c>
      <c r="K183" s="7" t="str">
        <f t="shared" si="26"/>
        <v>武汉威伟机械</v>
      </c>
      <c r="L183" s="26" t="str">
        <f>VLOOKUP(N183,ch!$A$1:$B$32,2,0)</f>
        <v>鄂AFX299</v>
      </c>
      <c r="M183" s="10" t="s">
        <v>364</v>
      </c>
      <c r="N183" s="29" t="s">
        <v>118</v>
      </c>
      <c r="O183" s="7" t="str">
        <f t="shared" si="27"/>
        <v>9.6米</v>
      </c>
      <c r="P183" s="14">
        <v>1</v>
      </c>
      <c r="Q183" s="14">
        <v>0</v>
      </c>
      <c r="R183" s="14">
        <f t="shared" si="28"/>
        <v>1</v>
      </c>
      <c r="S183" s="7" t="str">
        <f t="shared" si="29"/>
        <v>分拣摆渡</v>
      </c>
    </row>
    <row r="184" spans="1:19" s="35" customFormat="1" ht="18.75">
      <c r="A184" s="8">
        <v>43195</v>
      </c>
      <c r="B184" s="10" t="s">
        <v>124</v>
      </c>
      <c r="C184" s="10">
        <v>2030</v>
      </c>
      <c r="D184" s="10">
        <v>2040</v>
      </c>
      <c r="E184" s="11" t="s">
        <v>119</v>
      </c>
      <c r="F184" s="11" t="s">
        <v>482</v>
      </c>
      <c r="G184" s="11" t="s">
        <v>53</v>
      </c>
      <c r="H184" s="11" t="s">
        <v>468</v>
      </c>
      <c r="I184" s="46" t="s">
        <v>679</v>
      </c>
      <c r="J184" s="10" t="s">
        <v>714</v>
      </c>
      <c r="K184" s="7" t="str">
        <f t="shared" si="26"/>
        <v>武汉威伟机械</v>
      </c>
      <c r="L184" s="26" t="str">
        <f>VLOOKUP(N184,ch!$A$1:$B$32,2,0)</f>
        <v>鄂AFX299</v>
      </c>
      <c r="M184" s="10" t="s">
        <v>364</v>
      </c>
      <c r="N184" s="29" t="s">
        <v>118</v>
      </c>
      <c r="O184" s="7" t="str">
        <f t="shared" si="27"/>
        <v>9.6米</v>
      </c>
      <c r="P184" s="14">
        <v>1</v>
      </c>
      <c r="Q184" s="14">
        <v>0</v>
      </c>
      <c r="R184" s="14">
        <f t="shared" si="28"/>
        <v>1</v>
      </c>
      <c r="S184" s="7" t="str">
        <f t="shared" si="29"/>
        <v>分拣摆渡</v>
      </c>
    </row>
    <row r="185" spans="1:19" s="35" customFormat="1" ht="18.75">
      <c r="A185" s="8">
        <v>43195</v>
      </c>
      <c r="B185" s="10" t="s">
        <v>124</v>
      </c>
      <c r="C185" s="10">
        <v>1625</v>
      </c>
      <c r="D185" s="10">
        <v>1635</v>
      </c>
      <c r="E185" s="11" t="s">
        <v>119</v>
      </c>
      <c r="F185" s="11" t="s">
        <v>482</v>
      </c>
      <c r="G185" s="11" t="s">
        <v>53</v>
      </c>
      <c r="H185" s="11" t="s">
        <v>468</v>
      </c>
      <c r="I185" s="46" t="s">
        <v>680</v>
      </c>
      <c r="J185" s="10" t="s">
        <v>715</v>
      </c>
      <c r="K185" s="7" t="str">
        <f t="shared" si="26"/>
        <v>武汉威伟机械</v>
      </c>
      <c r="L185" s="26" t="str">
        <f>VLOOKUP(N185,ch!$A$1:$B$32,2,0)</f>
        <v>鄂AFX299</v>
      </c>
      <c r="M185" s="10" t="s">
        <v>364</v>
      </c>
      <c r="N185" s="29" t="s">
        <v>118</v>
      </c>
      <c r="O185" s="7" t="str">
        <f t="shared" si="27"/>
        <v>9.6米</v>
      </c>
      <c r="P185" s="14">
        <v>1</v>
      </c>
      <c r="Q185" s="14">
        <v>0</v>
      </c>
      <c r="R185" s="14">
        <f t="shared" si="28"/>
        <v>1</v>
      </c>
      <c r="S185" s="7" t="str">
        <f t="shared" si="29"/>
        <v>分拣摆渡</v>
      </c>
    </row>
    <row r="186" spans="1:19" s="35" customFormat="1" ht="18.75">
      <c r="A186" s="8">
        <v>43195</v>
      </c>
      <c r="B186" s="10" t="s">
        <v>124</v>
      </c>
      <c r="C186" s="10">
        <v>1430</v>
      </c>
      <c r="D186" s="10">
        <v>1440</v>
      </c>
      <c r="E186" s="11" t="s">
        <v>119</v>
      </c>
      <c r="F186" s="11" t="s">
        <v>482</v>
      </c>
      <c r="G186" s="11" t="s">
        <v>53</v>
      </c>
      <c r="H186" s="11" t="s">
        <v>468</v>
      </c>
      <c r="I186" s="46" t="s">
        <v>681</v>
      </c>
      <c r="J186" s="10" t="s">
        <v>716</v>
      </c>
      <c r="K186" s="7" t="str">
        <f t="shared" si="26"/>
        <v>武汉威伟机械</v>
      </c>
      <c r="L186" s="26" t="str">
        <f>VLOOKUP(N186,ch!$A$1:$B$32,2,0)</f>
        <v>鄂AFX299</v>
      </c>
      <c r="M186" s="10" t="s">
        <v>364</v>
      </c>
      <c r="N186" s="29" t="s">
        <v>118</v>
      </c>
      <c r="O186" s="7" t="str">
        <f t="shared" si="27"/>
        <v>9.6米</v>
      </c>
      <c r="P186" s="14">
        <v>2</v>
      </c>
      <c r="Q186" s="14">
        <v>0</v>
      </c>
      <c r="R186" s="14">
        <f t="shared" si="28"/>
        <v>2</v>
      </c>
      <c r="S186" s="7" t="str">
        <f t="shared" si="29"/>
        <v>分拣摆渡</v>
      </c>
    </row>
    <row r="187" spans="1:19" s="35" customFormat="1" ht="18.75">
      <c r="A187" s="8">
        <v>43195</v>
      </c>
      <c r="B187" s="10" t="s">
        <v>124</v>
      </c>
      <c r="C187" s="10">
        <v>1130</v>
      </c>
      <c r="D187" s="10">
        <v>1140</v>
      </c>
      <c r="E187" s="11" t="s">
        <v>119</v>
      </c>
      <c r="F187" s="11" t="s">
        <v>482</v>
      </c>
      <c r="G187" s="11" t="s">
        <v>53</v>
      </c>
      <c r="H187" s="11" t="s">
        <v>468</v>
      </c>
      <c r="I187" s="46" t="s">
        <v>682</v>
      </c>
      <c r="J187" s="10" t="s">
        <v>717</v>
      </c>
      <c r="K187" s="7" t="str">
        <f t="shared" si="26"/>
        <v>武汉威伟机械</v>
      </c>
      <c r="L187" s="26" t="str">
        <f>VLOOKUP(N187,ch!$A$1:$B$32,2,0)</f>
        <v>鄂AFX299</v>
      </c>
      <c r="M187" s="10" t="s">
        <v>364</v>
      </c>
      <c r="N187" s="29" t="s">
        <v>118</v>
      </c>
      <c r="O187" s="7" t="str">
        <f t="shared" si="27"/>
        <v>9.6米</v>
      </c>
      <c r="P187" s="14">
        <v>1</v>
      </c>
      <c r="Q187" s="14">
        <v>0</v>
      </c>
      <c r="R187" s="14">
        <f t="shared" si="28"/>
        <v>1</v>
      </c>
      <c r="S187" s="7" t="str">
        <f t="shared" si="29"/>
        <v>分拣摆渡</v>
      </c>
    </row>
    <row r="188" spans="1:19" s="35" customFormat="1" ht="18.75">
      <c r="A188" s="8">
        <v>43195</v>
      </c>
      <c r="B188" s="10" t="s">
        <v>124</v>
      </c>
      <c r="C188" s="10">
        <v>1030</v>
      </c>
      <c r="D188" s="10">
        <v>1040</v>
      </c>
      <c r="E188" s="11" t="s">
        <v>119</v>
      </c>
      <c r="F188" s="11" t="s">
        <v>482</v>
      </c>
      <c r="G188" s="11" t="s">
        <v>53</v>
      </c>
      <c r="H188" s="11" t="s">
        <v>468</v>
      </c>
      <c r="I188" s="46" t="s">
        <v>683</v>
      </c>
      <c r="J188" s="10" t="s">
        <v>718</v>
      </c>
      <c r="K188" s="7" t="str">
        <f t="shared" si="26"/>
        <v>武汉威伟机械</v>
      </c>
      <c r="L188" s="26" t="str">
        <f>VLOOKUP(N188,ch!$A$1:$B$32,2,0)</f>
        <v>鄂AFX299</v>
      </c>
      <c r="M188" s="10" t="s">
        <v>364</v>
      </c>
      <c r="N188" s="29" t="s">
        <v>118</v>
      </c>
      <c r="O188" s="7" t="str">
        <f t="shared" si="27"/>
        <v>9.6米</v>
      </c>
      <c r="P188" s="14">
        <v>1</v>
      </c>
      <c r="Q188" s="14">
        <v>1</v>
      </c>
      <c r="R188" s="14">
        <f t="shared" si="28"/>
        <v>2</v>
      </c>
      <c r="S188" s="7" t="str">
        <f t="shared" si="29"/>
        <v>分拣摆渡</v>
      </c>
    </row>
    <row r="189" spans="1:19" s="35" customFormat="1" ht="18.75">
      <c r="A189" s="8">
        <v>43195</v>
      </c>
      <c r="B189" s="10" t="s">
        <v>124</v>
      </c>
      <c r="C189" s="10">
        <v>2130</v>
      </c>
      <c r="D189" s="10">
        <v>2140</v>
      </c>
      <c r="E189" s="11" t="s">
        <v>119</v>
      </c>
      <c r="F189" s="11" t="s">
        <v>482</v>
      </c>
      <c r="G189" s="11" t="s">
        <v>53</v>
      </c>
      <c r="H189" s="11" t="s">
        <v>468</v>
      </c>
      <c r="I189" s="46" t="s">
        <v>684</v>
      </c>
      <c r="J189" s="10" t="s">
        <v>719</v>
      </c>
      <c r="K189" s="7" t="str">
        <f t="shared" si="26"/>
        <v>武汉威伟机械</v>
      </c>
      <c r="L189" s="26" t="str">
        <f>VLOOKUP(N189,ch!$A$1:$B$32,2,0)</f>
        <v>鄂AFX299</v>
      </c>
      <c r="M189" s="10" t="s">
        <v>364</v>
      </c>
      <c r="N189" s="29" t="s">
        <v>118</v>
      </c>
      <c r="O189" s="7" t="str">
        <f t="shared" si="27"/>
        <v>9.6米</v>
      </c>
      <c r="P189" s="14">
        <v>1</v>
      </c>
      <c r="Q189" s="14">
        <v>0</v>
      </c>
      <c r="R189" s="14">
        <f t="shared" si="28"/>
        <v>1</v>
      </c>
      <c r="S189" s="7" t="str">
        <f t="shared" si="29"/>
        <v>分拣摆渡</v>
      </c>
    </row>
    <row r="190" spans="1:19" s="35" customFormat="1" ht="18.75">
      <c r="A190" s="8">
        <v>43196</v>
      </c>
      <c r="B190" s="10" t="s">
        <v>63</v>
      </c>
      <c r="C190" s="10">
        <v>1530</v>
      </c>
      <c r="D190" s="10">
        <v>1728</v>
      </c>
      <c r="E190" s="11" t="s">
        <v>37</v>
      </c>
      <c r="F190" s="11" t="s">
        <v>502</v>
      </c>
      <c r="G190" s="11" t="s">
        <v>31</v>
      </c>
      <c r="H190" s="11" t="s">
        <v>431</v>
      </c>
      <c r="I190" s="40" t="s">
        <v>685</v>
      </c>
      <c r="J190" s="10" t="s">
        <v>720</v>
      </c>
      <c r="K190" s="7" t="str">
        <f t="shared" si="26"/>
        <v>武汉威伟机械</v>
      </c>
      <c r="L190" s="26" t="e">
        <f>VLOOKUP(N190,ch!$A$1:$B$32,2,0)</f>
        <v>#N/A</v>
      </c>
      <c r="M190" s="10" t="s">
        <v>165</v>
      </c>
      <c r="N190" s="29" t="s">
        <v>58</v>
      </c>
      <c r="O190" s="7" t="str">
        <f t="shared" si="27"/>
        <v>9.6米</v>
      </c>
      <c r="P190" s="14">
        <v>14</v>
      </c>
      <c r="Q190" s="14">
        <v>0</v>
      </c>
      <c r="R190" s="14">
        <f>SUM(P190:Q190)</f>
        <v>14</v>
      </c>
      <c r="S190" s="7" t="str">
        <f t="shared" si="29"/>
        <v>分拣摆渡</v>
      </c>
    </row>
    <row r="191" spans="1:19" s="35" customFormat="1" ht="18.75">
      <c r="A191" s="8">
        <v>43196</v>
      </c>
      <c r="B191" s="10" t="s">
        <v>63</v>
      </c>
      <c r="C191" s="10">
        <v>1730</v>
      </c>
      <c r="D191" s="10">
        <v>1907</v>
      </c>
      <c r="E191" s="11" t="s">
        <v>37</v>
      </c>
      <c r="F191" s="11" t="s">
        <v>502</v>
      </c>
      <c r="G191" s="11" t="s">
        <v>31</v>
      </c>
      <c r="H191" s="11" t="s">
        <v>431</v>
      </c>
      <c r="I191" s="40" t="s">
        <v>686</v>
      </c>
      <c r="J191" s="10" t="s">
        <v>721</v>
      </c>
      <c r="K191" s="7" t="str">
        <f t="shared" si="26"/>
        <v>武汉威伟机械</v>
      </c>
      <c r="L191" s="26" t="str">
        <f>VLOOKUP(N191,ch!$A$1:$B$32,2,0)</f>
        <v>鄂FJU350</v>
      </c>
      <c r="M191" s="10" t="s">
        <v>24</v>
      </c>
      <c r="N191" s="29" t="s">
        <v>48</v>
      </c>
      <c r="O191" s="7" t="str">
        <f t="shared" si="27"/>
        <v>9.6米</v>
      </c>
      <c r="P191" s="14">
        <v>14</v>
      </c>
      <c r="Q191" s="14">
        <v>0</v>
      </c>
      <c r="R191" s="14">
        <f>SUM(P191:Q191)</f>
        <v>14</v>
      </c>
      <c r="S191" s="7" t="str">
        <f t="shared" si="29"/>
        <v>分拣摆渡</v>
      </c>
    </row>
    <row r="192" spans="1:19" s="35" customFormat="1" ht="18.75">
      <c r="A192" s="8">
        <v>43196</v>
      </c>
      <c r="B192" s="10" t="s">
        <v>235</v>
      </c>
      <c r="C192" s="10">
        <v>1459</v>
      </c>
      <c r="D192" s="10">
        <v>1642</v>
      </c>
      <c r="E192" s="11" t="s">
        <v>26</v>
      </c>
      <c r="F192" s="11" t="s">
        <v>252</v>
      </c>
      <c r="G192" s="11" t="s">
        <v>31</v>
      </c>
      <c r="H192" s="11" t="s">
        <v>431</v>
      </c>
      <c r="I192" s="40" t="s">
        <v>687</v>
      </c>
      <c r="J192" s="10" t="s">
        <v>722</v>
      </c>
      <c r="K192" s="7" t="str">
        <f t="shared" si="26"/>
        <v>武汉威伟机械</v>
      </c>
      <c r="L192" s="26" t="str">
        <f>VLOOKUP(N192,ch!$A$1:$B$32,2,0)</f>
        <v>鄂AZR876</v>
      </c>
      <c r="M192" s="10" t="s">
        <v>177</v>
      </c>
      <c r="N192" s="29" t="s">
        <v>243</v>
      </c>
      <c r="O192" s="7" t="str">
        <f t="shared" si="27"/>
        <v>9.6米</v>
      </c>
      <c r="P192" s="14">
        <v>11</v>
      </c>
      <c r="Q192" s="14">
        <v>0</v>
      </c>
      <c r="R192" s="14">
        <f>SUM(P192:Q192)</f>
        <v>11</v>
      </c>
      <c r="S192" s="7" t="str">
        <f t="shared" si="29"/>
        <v>分拣摆渡</v>
      </c>
    </row>
    <row r="193" spans="1:19" s="35" customFormat="1" ht="18.75">
      <c r="A193" s="8">
        <v>43196</v>
      </c>
      <c r="B193" s="10" t="s">
        <v>25</v>
      </c>
      <c r="C193" s="10">
        <v>1929</v>
      </c>
      <c r="D193" s="10">
        <v>2103</v>
      </c>
      <c r="E193" s="11" t="s">
        <v>26</v>
      </c>
      <c r="F193" s="11" t="s">
        <v>252</v>
      </c>
      <c r="G193" s="11" t="s">
        <v>31</v>
      </c>
      <c r="H193" s="11" t="s">
        <v>431</v>
      </c>
      <c r="I193" s="40" t="s">
        <v>688</v>
      </c>
      <c r="J193" s="10" t="s">
        <v>723</v>
      </c>
      <c r="K193" s="7" t="str">
        <f t="shared" ref="K193:K219" si="30">IF(A193&lt;&gt;"","武汉威伟机械","------")</f>
        <v>武汉威伟机械</v>
      </c>
      <c r="L193" s="26" t="str">
        <f>VLOOKUP(N193,ch!$A$1:$B$32,2,0)</f>
        <v>鄂AFE237</v>
      </c>
      <c r="M193" s="10" t="s">
        <v>178</v>
      </c>
      <c r="N193" s="29" t="s">
        <v>342</v>
      </c>
      <c r="O193" s="7" t="str">
        <f t="shared" ref="O193:O219" si="31">IF(A193&lt;&gt;"","9.6米","--")</f>
        <v>9.6米</v>
      </c>
      <c r="P193" s="14">
        <v>14</v>
      </c>
      <c r="Q193" s="14">
        <v>0</v>
      </c>
      <c r="R193" s="14">
        <f>SUM(P193:Q193)</f>
        <v>14</v>
      </c>
      <c r="S193" s="7" t="str">
        <f t="shared" ref="S193:S219" si="32">IF(A193&lt;&gt;"","分拣摆渡","----")</f>
        <v>分拣摆渡</v>
      </c>
    </row>
    <row r="194" spans="1:19" s="35" customFormat="1" ht="18.75">
      <c r="A194" s="8">
        <v>43196</v>
      </c>
      <c r="B194" s="10" t="s">
        <v>25</v>
      </c>
      <c r="C194" s="10">
        <v>1930</v>
      </c>
      <c r="D194" s="10">
        <v>2130</v>
      </c>
      <c r="E194" s="11" t="s">
        <v>26</v>
      </c>
      <c r="F194" s="11" t="s">
        <v>252</v>
      </c>
      <c r="G194" s="11" t="s">
        <v>31</v>
      </c>
      <c r="H194" s="11" t="s">
        <v>431</v>
      </c>
      <c r="I194" s="40" t="s">
        <v>689</v>
      </c>
      <c r="J194" s="10" t="s">
        <v>724</v>
      </c>
      <c r="K194" s="7" t="str">
        <f t="shared" si="30"/>
        <v>武汉威伟机械</v>
      </c>
      <c r="L194" s="26" t="str">
        <f>VLOOKUP(N194,ch!$A$1:$B$32,2,0)</f>
        <v>鄂AZV377</v>
      </c>
      <c r="M194" s="10" t="s">
        <v>176</v>
      </c>
      <c r="N194" s="29" t="s">
        <v>240</v>
      </c>
      <c r="O194" s="7" t="str">
        <f t="shared" si="31"/>
        <v>9.6米</v>
      </c>
      <c r="P194" s="14">
        <v>6</v>
      </c>
      <c r="Q194" s="14">
        <v>0</v>
      </c>
      <c r="R194" s="14">
        <f>SUM(P194:Q194)</f>
        <v>6</v>
      </c>
      <c r="S194" s="7" t="str">
        <f t="shared" si="32"/>
        <v>分拣摆渡</v>
      </c>
    </row>
    <row r="195" spans="1:19" s="35" customFormat="1" ht="18.75">
      <c r="A195" s="8">
        <v>43196</v>
      </c>
      <c r="B195" s="10" t="s">
        <v>108</v>
      </c>
      <c r="C195" s="10">
        <v>1700</v>
      </c>
      <c r="D195" s="10">
        <v>1723</v>
      </c>
      <c r="E195" s="11" t="s">
        <v>53</v>
      </c>
      <c r="F195" s="11" t="s">
        <v>518</v>
      </c>
      <c r="G195" s="11" t="s">
        <v>31</v>
      </c>
      <c r="H195" s="11" t="s">
        <v>431</v>
      </c>
      <c r="I195" s="40" t="s">
        <v>690</v>
      </c>
      <c r="J195" s="10" t="s">
        <v>725</v>
      </c>
      <c r="K195" s="7" t="str">
        <f t="shared" si="30"/>
        <v>武汉威伟机械</v>
      </c>
      <c r="L195" s="26" t="str">
        <f>VLOOKUP(N195,ch!$A$1:$B$32,2,0)</f>
        <v>鄂AAW309</v>
      </c>
      <c r="M195" s="10" t="s">
        <v>166</v>
      </c>
      <c r="N195" s="29" t="s">
        <v>144</v>
      </c>
      <c r="O195" s="7" t="str">
        <f t="shared" si="31"/>
        <v>9.6米</v>
      </c>
      <c r="P195" s="14">
        <v>14</v>
      </c>
      <c r="Q195" s="14">
        <v>0</v>
      </c>
      <c r="R195" s="14">
        <f t="shared" ref="R195:R219" si="33">SUM(P195:Q195)</f>
        <v>14</v>
      </c>
      <c r="S195" s="7" t="str">
        <f t="shared" si="32"/>
        <v>分拣摆渡</v>
      </c>
    </row>
    <row r="196" spans="1:19" s="35" customFormat="1" ht="18.75">
      <c r="A196" s="8">
        <v>43196</v>
      </c>
      <c r="B196" s="10" t="s">
        <v>311</v>
      </c>
      <c r="C196" s="10">
        <v>1955</v>
      </c>
      <c r="D196" s="10">
        <v>2025</v>
      </c>
      <c r="E196" s="11" t="s">
        <v>53</v>
      </c>
      <c r="F196" s="11" t="s">
        <v>518</v>
      </c>
      <c r="G196" s="11" t="s">
        <v>31</v>
      </c>
      <c r="H196" s="11" t="s">
        <v>431</v>
      </c>
      <c r="I196" s="40" t="s">
        <v>781</v>
      </c>
      <c r="J196" s="10" t="s">
        <v>726</v>
      </c>
      <c r="K196" s="7" t="str">
        <f t="shared" si="30"/>
        <v>武汉威伟机械</v>
      </c>
      <c r="L196" s="26" t="str">
        <f>VLOOKUP(N196,ch!$A$1:$B$32,2,0)</f>
        <v>鄂AAW309</v>
      </c>
      <c r="M196" s="10" t="s">
        <v>166</v>
      </c>
      <c r="N196" s="29" t="s">
        <v>144</v>
      </c>
      <c r="O196" s="7" t="str">
        <f t="shared" si="31"/>
        <v>9.6米</v>
      </c>
      <c r="P196" s="14">
        <v>14</v>
      </c>
      <c r="Q196" s="14">
        <v>0</v>
      </c>
      <c r="R196" s="14">
        <f t="shared" si="33"/>
        <v>14</v>
      </c>
      <c r="S196" s="7" t="str">
        <f t="shared" si="32"/>
        <v>分拣摆渡</v>
      </c>
    </row>
    <row r="197" spans="1:19" s="35" customFormat="1" ht="18.75">
      <c r="A197" s="8">
        <v>43196</v>
      </c>
      <c r="B197" s="10" t="s">
        <v>311</v>
      </c>
      <c r="C197" s="10">
        <v>1030</v>
      </c>
      <c r="D197" s="10">
        <v>1050</v>
      </c>
      <c r="E197" s="11" t="s">
        <v>53</v>
      </c>
      <c r="F197" s="11" t="s">
        <v>518</v>
      </c>
      <c r="G197" s="11" t="s">
        <v>31</v>
      </c>
      <c r="H197" s="11" t="s">
        <v>431</v>
      </c>
      <c r="I197" s="40" t="s">
        <v>782</v>
      </c>
      <c r="J197" s="10" t="s">
        <v>727</v>
      </c>
      <c r="K197" s="7" t="str">
        <f t="shared" si="30"/>
        <v>武汉威伟机械</v>
      </c>
      <c r="L197" s="26" t="str">
        <f>VLOOKUP(N197,ch!$A$1:$B$32,2,0)</f>
        <v>鄂ABY277</v>
      </c>
      <c r="M197" s="10" t="s">
        <v>168</v>
      </c>
      <c r="N197" s="29" t="s">
        <v>192</v>
      </c>
      <c r="O197" s="7" t="str">
        <f t="shared" si="31"/>
        <v>9.6米</v>
      </c>
      <c r="P197" s="14">
        <v>14</v>
      </c>
      <c r="Q197" s="14">
        <v>0</v>
      </c>
      <c r="R197" s="14">
        <f t="shared" si="33"/>
        <v>14</v>
      </c>
      <c r="S197" s="7" t="str">
        <f t="shared" si="32"/>
        <v>分拣摆渡</v>
      </c>
    </row>
    <row r="198" spans="1:19" s="35" customFormat="1" ht="18.75">
      <c r="A198" s="8">
        <v>43196</v>
      </c>
      <c r="B198" s="10" t="s">
        <v>308</v>
      </c>
      <c r="C198" s="10">
        <v>1400</v>
      </c>
      <c r="D198" s="10">
        <v>1420</v>
      </c>
      <c r="E198" s="11" t="s">
        <v>53</v>
      </c>
      <c r="F198" s="11" t="s">
        <v>518</v>
      </c>
      <c r="G198" s="11" t="s">
        <v>31</v>
      </c>
      <c r="H198" s="11" t="s">
        <v>431</v>
      </c>
      <c r="I198" s="40" t="s">
        <v>783</v>
      </c>
      <c r="J198" s="10" t="s">
        <v>728</v>
      </c>
      <c r="K198" s="7" t="str">
        <f t="shared" si="30"/>
        <v>武汉威伟机械</v>
      </c>
      <c r="L198" s="26" t="str">
        <f>VLOOKUP(N198,ch!$A$1:$B$32,2,0)</f>
        <v>鄂AF1588</v>
      </c>
      <c r="M198" s="10" t="s">
        <v>163</v>
      </c>
      <c r="N198" s="29" t="s">
        <v>117</v>
      </c>
      <c r="O198" s="7" t="str">
        <f t="shared" si="31"/>
        <v>9.6米</v>
      </c>
      <c r="P198" s="14">
        <v>12</v>
      </c>
      <c r="Q198" s="14">
        <v>0</v>
      </c>
      <c r="R198" s="14">
        <f t="shared" si="33"/>
        <v>12</v>
      </c>
      <c r="S198" s="7" t="str">
        <f t="shared" si="32"/>
        <v>分拣摆渡</v>
      </c>
    </row>
    <row r="199" spans="1:19" s="35" customFormat="1" ht="18.75">
      <c r="A199" s="8">
        <v>43196</v>
      </c>
      <c r="B199" s="10" t="s">
        <v>60</v>
      </c>
      <c r="C199" s="10">
        <v>2154</v>
      </c>
      <c r="D199" s="10">
        <v>2203</v>
      </c>
      <c r="E199" s="11" t="s">
        <v>53</v>
      </c>
      <c r="F199" s="11" t="s">
        <v>518</v>
      </c>
      <c r="G199" s="11" t="s">
        <v>31</v>
      </c>
      <c r="H199" s="11" t="s">
        <v>431</v>
      </c>
      <c r="I199" s="40" t="s">
        <v>784</v>
      </c>
      <c r="J199" s="10" t="s">
        <v>729</v>
      </c>
      <c r="K199" s="7" t="str">
        <f t="shared" si="30"/>
        <v>武汉威伟机械</v>
      </c>
      <c r="L199" s="26" t="str">
        <f>VLOOKUP(N199,ch!$A$1:$B$32,2,0)</f>
        <v>鄂AZR876</v>
      </c>
      <c r="M199" s="10" t="s">
        <v>177</v>
      </c>
      <c r="N199" s="29" t="s">
        <v>243</v>
      </c>
      <c r="O199" s="7" t="str">
        <f t="shared" si="31"/>
        <v>9.6米</v>
      </c>
      <c r="P199" s="14">
        <v>5</v>
      </c>
      <c r="Q199" s="14">
        <v>0</v>
      </c>
      <c r="R199" s="14">
        <f>SUM(P199:Q199)</f>
        <v>5</v>
      </c>
      <c r="S199" s="7" t="str">
        <f t="shared" si="32"/>
        <v>分拣摆渡</v>
      </c>
    </row>
    <row r="200" spans="1:19" s="35" customFormat="1" ht="18.75">
      <c r="A200" s="8">
        <v>43196</v>
      </c>
      <c r="B200" s="10" t="s">
        <v>60</v>
      </c>
      <c r="C200" s="10">
        <v>1927</v>
      </c>
      <c r="D200" s="10">
        <v>1949</v>
      </c>
      <c r="E200" s="11" t="s">
        <v>53</v>
      </c>
      <c r="F200" s="11" t="s">
        <v>518</v>
      </c>
      <c r="G200" s="11" t="s">
        <v>31</v>
      </c>
      <c r="H200" s="11" t="s">
        <v>431</v>
      </c>
      <c r="I200" s="40" t="s">
        <v>785</v>
      </c>
      <c r="J200" s="10" t="s">
        <v>730</v>
      </c>
      <c r="K200" s="7" t="str">
        <f t="shared" si="30"/>
        <v>武汉威伟机械</v>
      </c>
      <c r="L200" s="26" t="str">
        <f>VLOOKUP(N200,ch!$A$1:$B$32,2,0)</f>
        <v>鄂AZR876</v>
      </c>
      <c r="M200" s="10" t="s">
        <v>177</v>
      </c>
      <c r="N200" s="29" t="s">
        <v>243</v>
      </c>
      <c r="O200" s="7" t="str">
        <f t="shared" si="31"/>
        <v>9.6米</v>
      </c>
      <c r="P200" s="14">
        <v>14</v>
      </c>
      <c r="Q200" s="14">
        <v>0</v>
      </c>
      <c r="R200" s="14">
        <f t="shared" ref="R200" si="34">SUM(P200:Q200)</f>
        <v>14</v>
      </c>
      <c r="S200" s="7" t="str">
        <f t="shared" si="32"/>
        <v>分拣摆渡</v>
      </c>
    </row>
    <row r="201" spans="1:19" s="35" customFormat="1" ht="18.75">
      <c r="A201" s="8">
        <v>43196</v>
      </c>
      <c r="B201" s="10" t="s">
        <v>71</v>
      </c>
      <c r="C201" s="10">
        <v>2050</v>
      </c>
      <c r="D201" s="10">
        <v>2100</v>
      </c>
      <c r="E201" s="11" t="s">
        <v>31</v>
      </c>
      <c r="F201" s="11" t="s">
        <v>431</v>
      </c>
      <c r="G201" s="11" t="s">
        <v>53</v>
      </c>
      <c r="H201" s="11" t="s">
        <v>468</v>
      </c>
      <c r="I201" s="40" t="s">
        <v>786</v>
      </c>
      <c r="J201" s="10" t="s">
        <v>731</v>
      </c>
      <c r="K201" s="7" t="str">
        <f t="shared" si="30"/>
        <v>武汉威伟机械</v>
      </c>
      <c r="L201" s="26" t="str">
        <f>VLOOKUP(N201,ch!$A$1:$B$32,2,0)</f>
        <v>鄂AF1588</v>
      </c>
      <c r="M201" s="10" t="s">
        <v>163</v>
      </c>
      <c r="N201" s="29" t="s">
        <v>117</v>
      </c>
      <c r="O201" s="7" t="str">
        <f t="shared" si="31"/>
        <v>9.6米</v>
      </c>
      <c r="P201" s="14">
        <v>14</v>
      </c>
      <c r="Q201" s="14">
        <v>0</v>
      </c>
      <c r="R201" s="14">
        <f t="shared" si="33"/>
        <v>14</v>
      </c>
      <c r="S201" s="7" t="str">
        <f t="shared" si="32"/>
        <v>分拣摆渡</v>
      </c>
    </row>
    <row r="202" spans="1:19" s="35" customFormat="1" ht="18.75">
      <c r="A202" s="8">
        <v>43196</v>
      </c>
      <c r="B202" s="10" t="s">
        <v>89</v>
      </c>
      <c r="C202" s="10">
        <v>1653</v>
      </c>
      <c r="D202" s="10">
        <v>1703</v>
      </c>
      <c r="E202" s="11" t="s">
        <v>31</v>
      </c>
      <c r="F202" s="11" t="s">
        <v>431</v>
      </c>
      <c r="G202" s="11" t="s">
        <v>53</v>
      </c>
      <c r="H202" s="11" t="s">
        <v>468</v>
      </c>
      <c r="I202" s="40" t="s">
        <v>787</v>
      </c>
      <c r="J202" s="10" t="s">
        <v>732</v>
      </c>
      <c r="K202" s="7" t="str">
        <f t="shared" si="30"/>
        <v>武汉威伟机械</v>
      </c>
      <c r="L202" s="26" t="str">
        <f>VLOOKUP(N202,ch!$A$1:$B$32,2,0)</f>
        <v>鄂AF1588</v>
      </c>
      <c r="M202" s="10" t="s">
        <v>163</v>
      </c>
      <c r="N202" s="29" t="s">
        <v>117</v>
      </c>
      <c r="O202" s="7" t="str">
        <f t="shared" si="31"/>
        <v>9.6米</v>
      </c>
      <c r="P202" s="14">
        <v>14</v>
      </c>
      <c r="Q202" s="14">
        <v>0</v>
      </c>
      <c r="R202" s="14">
        <f t="shared" si="33"/>
        <v>14</v>
      </c>
      <c r="S202" s="7" t="str">
        <f t="shared" si="32"/>
        <v>分拣摆渡</v>
      </c>
    </row>
    <row r="203" spans="1:19" s="35" customFormat="1" ht="18.75">
      <c r="A203" s="8">
        <v>43196</v>
      </c>
      <c r="B203" s="10" t="s">
        <v>89</v>
      </c>
      <c r="C203" s="10">
        <v>1225</v>
      </c>
      <c r="D203" s="10">
        <v>1235</v>
      </c>
      <c r="E203" s="11" t="s">
        <v>31</v>
      </c>
      <c r="F203" s="11" t="s">
        <v>431</v>
      </c>
      <c r="G203" s="11" t="s">
        <v>53</v>
      </c>
      <c r="H203" s="11" t="s">
        <v>468</v>
      </c>
      <c r="I203" s="40" t="s">
        <v>788</v>
      </c>
      <c r="J203" s="10" t="s">
        <v>733</v>
      </c>
      <c r="K203" s="7" t="str">
        <f t="shared" si="30"/>
        <v>武汉威伟机械</v>
      </c>
      <c r="L203" s="26" t="str">
        <f>VLOOKUP(N203,ch!$A$1:$B$32,2,0)</f>
        <v>鄂AF1588</v>
      </c>
      <c r="M203" s="10" t="s">
        <v>163</v>
      </c>
      <c r="N203" s="29" t="s">
        <v>117</v>
      </c>
      <c r="O203" s="7" t="str">
        <f t="shared" si="31"/>
        <v>9.6米</v>
      </c>
      <c r="P203" s="14">
        <v>14</v>
      </c>
      <c r="Q203" s="14">
        <v>0</v>
      </c>
      <c r="R203" s="14">
        <f t="shared" si="33"/>
        <v>14</v>
      </c>
      <c r="S203" s="7" t="str">
        <f t="shared" si="32"/>
        <v>分拣摆渡</v>
      </c>
    </row>
    <row r="204" spans="1:19" s="35" customFormat="1" ht="18.75">
      <c r="A204" s="8">
        <v>43196</v>
      </c>
      <c r="B204" s="10" t="s">
        <v>89</v>
      </c>
      <c r="C204" s="10">
        <v>1122</v>
      </c>
      <c r="D204" s="10">
        <v>1132</v>
      </c>
      <c r="E204" s="11" t="s">
        <v>31</v>
      </c>
      <c r="F204" s="11" t="s">
        <v>431</v>
      </c>
      <c r="G204" s="11" t="s">
        <v>53</v>
      </c>
      <c r="H204" s="11" t="s">
        <v>468</v>
      </c>
      <c r="I204" s="40" t="s">
        <v>789</v>
      </c>
      <c r="J204" s="10" t="s">
        <v>734</v>
      </c>
      <c r="K204" s="7" t="str">
        <f t="shared" si="30"/>
        <v>武汉威伟机械</v>
      </c>
      <c r="L204" s="26" t="str">
        <f>VLOOKUP(N204,ch!$A$1:$B$32,2,0)</f>
        <v>鄂AF1588</v>
      </c>
      <c r="M204" s="10" t="s">
        <v>163</v>
      </c>
      <c r="N204" s="29" t="s">
        <v>117</v>
      </c>
      <c r="O204" s="7" t="str">
        <f t="shared" si="31"/>
        <v>9.6米</v>
      </c>
      <c r="P204" s="14">
        <v>14</v>
      </c>
      <c r="Q204" s="14">
        <v>0</v>
      </c>
      <c r="R204" s="14">
        <f t="shared" si="33"/>
        <v>14</v>
      </c>
      <c r="S204" s="7" t="str">
        <f t="shared" si="32"/>
        <v>分拣摆渡</v>
      </c>
    </row>
    <row r="205" spans="1:19" s="35" customFormat="1" ht="18.75">
      <c r="A205" s="8">
        <v>43196</v>
      </c>
      <c r="B205" s="10" t="s">
        <v>89</v>
      </c>
      <c r="C205" s="10">
        <v>935</v>
      </c>
      <c r="D205" s="10">
        <v>945</v>
      </c>
      <c r="E205" s="11" t="s">
        <v>31</v>
      </c>
      <c r="F205" s="11" t="s">
        <v>431</v>
      </c>
      <c r="G205" s="11" t="s">
        <v>53</v>
      </c>
      <c r="H205" s="11" t="s">
        <v>468</v>
      </c>
      <c r="I205" s="40" t="s">
        <v>790</v>
      </c>
      <c r="J205" s="10" t="s">
        <v>735</v>
      </c>
      <c r="K205" s="7" t="str">
        <f t="shared" si="30"/>
        <v>武汉威伟机械</v>
      </c>
      <c r="L205" s="26" t="str">
        <f>VLOOKUP(N205,ch!$A$1:$B$32,2,0)</f>
        <v>鄂AF1588</v>
      </c>
      <c r="M205" s="10" t="s">
        <v>163</v>
      </c>
      <c r="N205" s="29" t="s">
        <v>117</v>
      </c>
      <c r="O205" s="7" t="str">
        <f t="shared" si="31"/>
        <v>9.6米</v>
      </c>
      <c r="P205" s="14">
        <v>14</v>
      </c>
      <c r="Q205" s="14">
        <v>0</v>
      </c>
      <c r="R205" s="14">
        <f t="shared" si="33"/>
        <v>14</v>
      </c>
      <c r="S205" s="7" t="str">
        <f t="shared" si="32"/>
        <v>分拣摆渡</v>
      </c>
    </row>
    <row r="206" spans="1:19" s="35" customFormat="1" ht="18.75">
      <c r="A206" s="8">
        <v>43196</v>
      </c>
      <c r="B206" s="10" t="s">
        <v>71</v>
      </c>
      <c r="C206" s="10">
        <v>35</v>
      </c>
      <c r="D206" s="10">
        <v>45</v>
      </c>
      <c r="E206" s="11" t="s">
        <v>31</v>
      </c>
      <c r="F206" s="11" t="s">
        <v>431</v>
      </c>
      <c r="G206" s="11" t="s">
        <v>53</v>
      </c>
      <c r="H206" s="11" t="s">
        <v>468</v>
      </c>
      <c r="I206" s="40" t="s">
        <v>791</v>
      </c>
      <c r="J206" s="10" t="s">
        <v>736</v>
      </c>
      <c r="K206" s="7" t="str">
        <f t="shared" si="30"/>
        <v>武汉威伟机械</v>
      </c>
      <c r="L206" s="26" t="str">
        <f>VLOOKUP(N206,ch!$A$1:$B$32,2,0)</f>
        <v>鄂AF1588</v>
      </c>
      <c r="M206" s="10" t="s">
        <v>163</v>
      </c>
      <c r="N206" s="29" t="s">
        <v>117</v>
      </c>
      <c r="O206" s="7" t="str">
        <f t="shared" si="31"/>
        <v>9.6米</v>
      </c>
      <c r="P206" s="14">
        <v>14</v>
      </c>
      <c r="Q206" s="14">
        <v>0</v>
      </c>
      <c r="R206" s="14">
        <f t="shared" si="33"/>
        <v>14</v>
      </c>
      <c r="S206" s="7" t="str">
        <f t="shared" si="32"/>
        <v>分拣摆渡</v>
      </c>
    </row>
    <row r="207" spans="1:19" s="35" customFormat="1" ht="18.75">
      <c r="A207" s="8">
        <v>43196</v>
      </c>
      <c r="B207" s="10" t="s">
        <v>124</v>
      </c>
      <c r="C207" s="10">
        <v>2130</v>
      </c>
      <c r="D207" s="10">
        <v>2140</v>
      </c>
      <c r="E207" s="11" t="s">
        <v>119</v>
      </c>
      <c r="F207" s="11" t="s">
        <v>482</v>
      </c>
      <c r="G207" s="11" t="s">
        <v>53</v>
      </c>
      <c r="H207" s="11" t="s">
        <v>468</v>
      </c>
      <c r="I207" s="40" t="s">
        <v>792</v>
      </c>
      <c r="J207" s="10" t="s">
        <v>737</v>
      </c>
      <c r="K207" s="7" t="str">
        <f t="shared" si="30"/>
        <v>武汉威伟机械</v>
      </c>
      <c r="L207" s="26" t="str">
        <f>VLOOKUP(N207,ch!$A$1:$B$32,2,0)</f>
        <v>鄂AFX299</v>
      </c>
      <c r="M207" s="10" t="s">
        <v>364</v>
      </c>
      <c r="N207" s="29" t="s">
        <v>118</v>
      </c>
      <c r="O207" s="7" t="str">
        <f t="shared" si="31"/>
        <v>9.6米</v>
      </c>
      <c r="P207" s="14">
        <v>1</v>
      </c>
      <c r="Q207" s="14">
        <v>0</v>
      </c>
      <c r="R207" s="14">
        <f t="shared" si="33"/>
        <v>1</v>
      </c>
      <c r="S207" s="7" t="str">
        <f t="shared" si="32"/>
        <v>分拣摆渡</v>
      </c>
    </row>
    <row r="208" spans="1:19" s="35" customFormat="1" ht="18.75">
      <c r="A208" s="8">
        <v>43196</v>
      </c>
      <c r="B208" s="10" t="s">
        <v>124</v>
      </c>
      <c r="C208" s="10">
        <v>2020</v>
      </c>
      <c r="D208" s="10">
        <v>2030</v>
      </c>
      <c r="E208" s="11" t="s">
        <v>119</v>
      </c>
      <c r="F208" s="11" t="s">
        <v>482</v>
      </c>
      <c r="G208" s="11" t="s">
        <v>53</v>
      </c>
      <c r="H208" s="11" t="s">
        <v>468</v>
      </c>
      <c r="I208" s="40" t="s">
        <v>793</v>
      </c>
      <c r="J208" s="10" t="s">
        <v>738</v>
      </c>
      <c r="K208" s="7" t="str">
        <f t="shared" si="30"/>
        <v>武汉威伟机械</v>
      </c>
      <c r="L208" s="26" t="str">
        <f>VLOOKUP(N208,ch!$A$1:$B$32,2,0)</f>
        <v>鄂AFX299</v>
      </c>
      <c r="M208" s="10" t="s">
        <v>364</v>
      </c>
      <c r="N208" s="29" t="s">
        <v>118</v>
      </c>
      <c r="O208" s="7" t="str">
        <f t="shared" si="31"/>
        <v>9.6米</v>
      </c>
      <c r="P208" s="14">
        <v>1</v>
      </c>
      <c r="Q208" s="14">
        <v>0</v>
      </c>
      <c r="R208" s="14">
        <f t="shared" si="33"/>
        <v>1</v>
      </c>
      <c r="S208" s="7" t="str">
        <f t="shared" si="32"/>
        <v>分拣摆渡</v>
      </c>
    </row>
    <row r="209" spans="1:19" s="35" customFormat="1" ht="18.75">
      <c r="A209" s="8">
        <v>43196</v>
      </c>
      <c r="B209" s="10" t="s">
        <v>124</v>
      </c>
      <c r="C209" s="10">
        <v>1630</v>
      </c>
      <c r="D209" s="10">
        <v>1640</v>
      </c>
      <c r="E209" s="11" t="s">
        <v>119</v>
      </c>
      <c r="F209" s="11" t="s">
        <v>482</v>
      </c>
      <c r="G209" s="11" t="s">
        <v>53</v>
      </c>
      <c r="H209" s="11" t="s">
        <v>468</v>
      </c>
      <c r="I209" s="40" t="s">
        <v>794</v>
      </c>
      <c r="J209" s="10" t="s">
        <v>739</v>
      </c>
      <c r="K209" s="7" t="str">
        <f t="shared" si="30"/>
        <v>武汉威伟机械</v>
      </c>
      <c r="L209" s="26" t="str">
        <f>VLOOKUP(N209,ch!$A$1:$B$32,2,0)</f>
        <v>鄂AFX299</v>
      </c>
      <c r="M209" s="10" t="s">
        <v>364</v>
      </c>
      <c r="N209" s="29" t="s">
        <v>118</v>
      </c>
      <c r="O209" s="7" t="str">
        <f t="shared" si="31"/>
        <v>9.6米</v>
      </c>
      <c r="P209" s="14">
        <v>1</v>
      </c>
      <c r="Q209" s="14">
        <v>0</v>
      </c>
      <c r="R209" s="14">
        <f t="shared" si="33"/>
        <v>1</v>
      </c>
      <c r="S209" s="7" t="str">
        <f t="shared" si="32"/>
        <v>分拣摆渡</v>
      </c>
    </row>
    <row r="210" spans="1:19" s="35" customFormat="1" ht="18.75">
      <c r="A210" s="8">
        <v>43196</v>
      </c>
      <c r="B210" s="10" t="s">
        <v>124</v>
      </c>
      <c r="C210" s="10">
        <v>1530</v>
      </c>
      <c r="D210" s="10">
        <v>1540</v>
      </c>
      <c r="E210" s="11" t="s">
        <v>119</v>
      </c>
      <c r="F210" s="11" t="s">
        <v>482</v>
      </c>
      <c r="G210" s="11" t="s">
        <v>53</v>
      </c>
      <c r="H210" s="11" t="s">
        <v>468</v>
      </c>
      <c r="I210" s="40" t="s">
        <v>795</v>
      </c>
      <c r="J210" s="10" t="s">
        <v>740</v>
      </c>
      <c r="K210" s="7" t="str">
        <f t="shared" si="30"/>
        <v>武汉威伟机械</v>
      </c>
      <c r="L210" s="26" t="str">
        <f>VLOOKUP(N210,ch!$A$1:$B$32,2,0)</f>
        <v>鄂AFX299</v>
      </c>
      <c r="M210" s="10" t="s">
        <v>364</v>
      </c>
      <c r="N210" s="29" t="s">
        <v>118</v>
      </c>
      <c r="O210" s="7" t="str">
        <f t="shared" si="31"/>
        <v>9.6米</v>
      </c>
      <c r="P210" s="14">
        <v>1</v>
      </c>
      <c r="Q210" s="14">
        <v>0</v>
      </c>
      <c r="R210" s="14">
        <f t="shared" si="33"/>
        <v>1</v>
      </c>
      <c r="S210" s="7" t="str">
        <f t="shared" si="32"/>
        <v>分拣摆渡</v>
      </c>
    </row>
    <row r="211" spans="1:19" s="35" customFormat="1" ht="18.75">
      <c r="A211" s="8">
        <v>43196</v>
      </c>
      <c r="B211" s="10" t="s">
        <v>124</v>
      </c>
      <c r="C211" s="10">
        <v>1420</v>
      </c>
      <c r="D211" s="10">
        <v>1430</v>
      </c>
      <c r="E211" s="11" t="s">
        <v>119</v>
      </c>
      <c r="F211" s="11" t="s">
        <v>482</v>
      </c>
      <c r="G211" s="11" t="s">
        <v>53</v>
      </c>
      <c r="H211" s="11" t="s">
        <v>468</v>
      </c>
      <c r="I211" s="40" t="s">
        <v>796</v>
      </c>
      <c r="J211" s="10" t="s">
        <v>741</v>
      </c>
      <c r="K211" s="7" t="str">
        <f t="shared" si="30"/>
        <v>武汉威伟机械</v>
      </c>
      <c r="L211" s="26" t="str">
        <f>VLOOKUP(N211,ch!$A$1:$B$32,2,0)</f>
        <v>鄂AFX299</v>
      </c>
      <c r="M211" s="10" t="s">
        <v>364</v>
      </c>
      <c r="N211" s="29" t="s">
        <v>118</v>
      </c>
      <c r="O211" s="7" t="str">
        <f t="shared" si="31"/>
        <v>9.6米</v>
      </c>
      <c r="P211" s="14">
        <v>1</v>
      </c>
      <c r="Q211" s="14">
        <v>0</v>
      </c>
      <c r="R211" s="14">
        <f t="shared" si="33"/>
        <v>1</v>
      </c>
      <c r="S211" s="7" t="str">
        <f t="shared" si="32"/>
        <v>分拣摆渡</v>
      </c>
    </row>
    <row r="212" spans="1:19" s="35" customFormat="1" ht="18.75">
      <c r="A212" s="8">
        <v>43196</v>
      </c>
      <c r="B212" s="10" t="s">
        <v>124</v>
      </c>
      <c r="C212" s="10">
        <v>1135</v>
      </c>
      <c r="D212" s="10">
        <v>1145</v>
      </c>
      <c r="E212" s="11" t="s">
        <v>119</v>
      </c>
      <c r="F212" s="11" t="s">
        <v>482</v>
      </c>
      <c r="G212" s="11" t="s">
        <v>53</v>
      </c>
      <c r="H212" s="11" t="s">
        <v>468</v>
      </c>
      <c r="I212" s="40" t="s">
        <v>797</v>
      </c>
      <c r="J212" s="10" t="s">
        <v>742</v>
      </c>
      <c r="K212" s="7" t="str">
        <f t="shared" si="30"/>
        <v>武汉威伟机械</v>
      </c>
      <c r="L212" s="26" t="str">
        <f>VLOOKUP(N212,ch!$A$1:$B$32,2,0)</f>
        <v>鄂AFX299</v>
      </c>
      <c r="M212" s="10" t="s">
        <v>364</v>
      </c>
      <c r="N212" s="29" t="s">
        <v>118</v>
      </c>
      <c r="O212" s="7" t="str">
        <f t="shared" si="31"/>
        <v>9.6米</v>
      </c>
      <c r="P212" s="14">
        <v>1</v>
      </c>
      <c r="Q212" s="14">
        <v>0</v>
      </c>
      <c r="R212" s="14">
        <f t="shared" si="33"/>
        <v>1</v>
      </c>
      <c r="S212" s="7" t="str">
        <f t="shared" si="32"/>
        <v>分拣摆渡</v>
      </c>
    </row>
    <row r="213" spans="1:19" s="35" customFormat="1" ht="18.75">
      <c r="A213" s="8">
        <v>43196</v>
      </c>
      <c r="B213" s="10" t="s">
        <v>124</v>
      </c>
      <c r="C213" s="10">
        <v>1030</v>
      </c>
      <c r="D213" s="10">
        <v>1040</v>
      </c>
      <c r="E213" s="11" t="s">
        <v>119</v>
      </c>
      <c r="F213" s="11" t="s">
        <v>482</v>
      </c>
      <c r="G213" s="11" t="s">
        <v>53</v>
      </c>
      <c r="H213" s="11" t="s">
        <v>468</v>
      </c>
      <c r="I213" s="40" t="s">
        <v>798</v>
      </c>
      <c r="J213" s="10" t="s">
        <v>743</v>
      </c>
      <c r="K213" s="7" t="str">
        <f t="shared" si="30"/>
        <v>武汉威伟机械</v>
      </c>
      <c r="L213" s="26" t="str">
        <f>VLOOKUP(N213,ch!$A$1:$B$32,2,0)</f>
        <v>鄂AFX299</v>
      </c>
      <c r="M213" s="10" t="s">
        <v>364</v>
      </c>
      <c r="N213" s="29" t="s">
        <v>118</v>
      </c>
      <c r="O213" s="7" t="str">
        <f t="shared" si="31"/>
        <v>9.6米</v>
      </c>
      <c r="P213" s="14">
        <v>1</v>
      </c>
      <c r="Q213" s="14">
        <v>0</v>
      </c>
      <c r="R213" s="14">
        <f t="shared" si="33"/>
        <v>1</v>
      </c>
      <c r="S213" s="7" t="str">
        <f t="shared" si="32"/>
        <v>分拣摆渡</v>
      </c>
    </row>
    <row r="214" spans="1:19" s="35" customFormat="1" ht="18.75">
      <c r="A214" s="8">
        <v>43196</v>
      </c>
      <c r="B214" s="10" t="s">
        <v>124</v>
      </c>
      <c r="C214" s="10">
        <v>2320</v>
      </c>
      <c r="D214" s="10">
        <v>2330</v>
      </c>
      <c r="E214" s="11" t="s">
        <v>119</v>
      </c>
      <c r="F214" s="11" t="s">
        <v>482</v>
      </c>
      <c r="G214" s="11" t="s">
        <v>53</v>
      </c>
      <c r="H214" s="11" t="s">
        <v>468</v>
      </c>
      <c r="I214" s="40" t="s">
        <v>799</v>
      </c>
      <c r="J214" s="10" t="s">
        <v>744</v>
      </c>
      <c r="K214" s="7" t="str">
        <f t="shared" si="30"/>
        <v>武汉威伟机械</v>
      </c>
      <c r="L214" s="26" t="str">
        <f>VLOOKUP(N214,ch!$A$1:$B$32,2,0)</f>
        <v>鄂AFX299</v>
      </c>
      <c r="M214" s="10" t="s">
        <v>364</v>
      </c>
      <c r="N214" s="29" t="s">
        <v>118</v>
      </c>
      <c r="O214" s="7" t="str">
        <f t="shared" si="31"/>
        <v>9.6米</v>
      </c>
      <c r="P214" s="14">
        <v>1</v>
      </c>
      <c r="Q214" s="14">
        <v>0</v>
      </c>
      <c r="R214" s="14">
        <f t="shared" si="33"/>
        <v>1</v>
      </c>
      <c r="S214" s="7" t="str">
        <f t="shared" si="32"/>
        <v>分拣摆渡</v>
      </c>
    </row>
    <row r="215" spans="1:19" s="35" customFormat="1" ht="18.75">
      <c r="A215" s="8">
        <v>43196</v>
      </c>
      <c r="B215" s="10" t="s">
        <v>71</v>
      </c>
      <c r="C215" s="10">
        <v>2235</v>
      </c>
      <c r="D215" s="10">
        <v>2249</v>
      </c>
      <c r="E215" s="11" t="s">
        <v>31</v>
      </c>
      <c r="F215" s="11" t="s">
        <v>431</v>
      </c>
      <c r="G215" s="11" t="s">
        <v>53</v>
      </c>
      <c r="H215" s="11" t="s">
        <v>468</v>
      </c>
      <c r="I215" s="40" t="s">
        <v>800</v>
      </c>
      <c r="J215" s="10" t="s">
        <v>745</v>
      </c>
      <c r="K215" s="7" t="str">
        <f t="shared" si="30"/>
        <v>武汉威伟机械</v>
      </c>
      <c r="L215" s="26" t="str">
        <f>VLOOKUP(N215,ch!$A$1:$B$32,2,0)</f>
        <v>鄂AMT870</v>
      </c>
      <c r="M215" s="10" t="s">
        <v>164</v>
      </c>
      <c r="N215" s="29" t="s">
        <v>373</v>
      </c>
      <c r="O215" s="7" t="str">
        <f t="shared" si="31"/>
        <v>9.6米</v>
      </c>
      <c r="P215" s="14">
        <v>14</v>
      </c>
      <c r="Q215" s="14">
        <v>0</v>
      </c>
      <c r="R215" s="14">
        <f t="shared" si="33"/>
        <v>14</v>
      </c>
      <c r="S215" s="7" t="str">
        <f t="shared" si="32"/>
        <v>分拣摆渡</v>
      </c>
    </row>
    <row r="216" spans="1:19" s="35" customFormat="1" ht="18.75">
      <c r="A216" s="8">
        <v>43196</v>
      </c>
      <c r="B216" s="10" t="s">
        <v>71</v>
      </c>
      <c r="C216" s="10">
        <v>1930</v>
      </c>
      <c r="D216" s="10">
        <v>1940</v>
      </c>
      <c r="E216" s="11" t="s">
        <v>31</v>
      </c>
      <c r="F216" s="11" t="s">
        <v>431</v>
      </c>
      <c r="G216" s="11" t="s">
        <v>53</v>
      </c>
      <c r="H216" s="11" t="s">
        <v>468</v>
      </c>
      <c r="I216" s="40" t="s">
        <v>801</v>
      </c>
      <c r="J216" s="10" t="s">
        <v>746</v>
      </c>
      <c r="K216" s="7" t="str">
        <f t="shared" si="30"/>
        <v>武汉威伟机械</v>
      </c>
      <c r="L216" s="26" t="str">
        <f>VLOOKUP(N216,ch!$A$1:$B$32,2,0)</f>
        <v>鄂AMT870</v>
      </c>
      <c r="M216" s="10" t="s">
        <v>164</v>
      </c>
      <c r="N216" s="29" t="s">
        <v>373</v>
      </c>
      <c r="O216" s="7" t="str">
        <f t="shared" si="31"/>
        <v>9.6米</v>
      </c>
      <c r="P216" s="14">
        <v>14</v>
      </c>
      <c r="Q216" s="14">
        <v>0</v>
      </c>
      <c r="R216" s="14">
        <f t="shared" si="33"/>
        <v>14</v>
      </c>
      <c r="S216" s="7" t="str">
        <f t="shared" si="32"/>
        <v>分拣摆渡</v>
      </c>
    </row>
    <row r="217" spans="1:19" s="35" customFormat="1" ht="18.75">
      <c r="A217" s="8">
        <v>43196</v>
      </c>
      <c r="B217" s="10" t="s">
        <v>89</v>
      </c>
      <c r="C217" s="10">
        <v>1521</v>
      </c>
      <c r="D217" s="10">
        <v>1531</v>
      </c>
      <c r="E217" s="11" t="s">
        <v>31</v>
      </c>
      <c r="F217" s="11" t="s">
        <v>431</v>
      </c>
      <c r="G217" s="11" t="s">
        <v>53</v>
      </c>
      <c r="H217" s="11" t="s">
        <v>468</v>
      </c>
      <c r="I217" s="40" t="s">
        <v>802</v>
      </c>
      <c r="J217" s="10" t="s">
        <v>747</v>
      </c>
      <c r="K217" s="7" t="str">
        <f t="shared" si="30"/>
        <v>武汉威伟机械</v>
      </c>
      <c r="L217" s="26" t="str">
        <f>VLOOKUP(N217,ch!$A$1:$B$32,2,0)</f>
        <v>鄂AMT870</v>
      </c>
      <c r="M217" s="10" t="s">
        <v>164</v>
      </c>
      <c r="N217" s="29" t="s">
        <v>373</v>
      </c>
      <c r="O217" s="7" t="str">
        <f t="shared" si="31"/>
        <v>9.6米</v>
      </c>
      <c r="P217" s="14">
        <v>14</v>
      </c>
      <c r="Q217" s="14">
        <v>0</v>
      </c>
      <c r="R217" s="14">
        <f t="shared" si="33"/>
        <v>14</v>
      </c>
      <c r="S217" s="7" t="str">
        <f t="shared" si="32"/>
        <v>分拣摆渡</v>
      </c>
    </row>
    <row r="218" spans="1:19" s="35" customFormat="1" ht="18.75">
      <c r="A218" s="8">
        <v>43196</v>
      </c>
      <c r="B218" s="10" t="s">
        <v>89</v>
      </c>
      <c r="C218" s="10">
        <v>1123</v>
      </c>
      <c r="D218" s="10">
        <v>1133</v>
      </c>
      <c r="E218" s="11" t="s">
        <v>31</v>
      </c>
      <c r="F218" s="11" t="s">
        <v>431</v>
      </c>
      <c r="G218" s="11" t="s">
        <v>53</v>
      </c>
      <c r="H218" s="11" t="s">
        <v>468</v>
      </c>
      <c r="I218" s="40" t="s">
        <v>803</v>
      </c>
      <c r="J218" s="10" t="s">
        <v>748</v>
      </c>
      <c r="K218" s="7" t="str">
        <f t="shared" si="30"/>
        <v>武汉威伟机械</v>
      </c>
      <c r="L218" s="26" t="str">
        <f>VLOOKUP(N218,ch!$A$1:$B$32,2,0)</f>
        <v>鄂AMT870</v>
      </c>
      <c r="M218" s="10" t="s">
        <v>164</v>
      </c>
      <c r="N218" s="29" t="s">
        <v>373</v>
      </c>
      <c r="O218" s="7" t="str">
        <f t="shared" si="31"/>
        <v>9.6米</v>
      </c>
      <c r="P218" s="14">
        <v>6</v>
      </c>
      <c r="Q218" s="14">
        <v>0</v>
      </c>
      <c r="R218" s="14">
        <f t="shared" si="33"/>
        <v>6</v>
      </c>
      <c r="S218" s="7" t="str">
        <f t="shared" si="32"/>
        <v>分拣摆渡</v>
      </c>
    </row>
    <row r="219" spans="1:19" s="35" customFormat="1" ht="18.75">
      <c r="A219" s="8">
        <v>43196</v>
      </c>
      <c r="B219" s="10" t="s">
        <v>89</v>
      </c>
      <c r="C219" s="10">
        <v>1030</v>
      </c>
      <c r="D219" s="10">
        <v>1040</v>
      </c>
      <c r="E219" s="11" t="s">
        <v>31</v>
      </c>
      <c r="F219" s="11" t="s">
        <v>431</v>
      </c>
      <c r="G219" s="11" t="s">
        <v>53</v>
      </c>
      <c r="H219" s="11" t="s">
        <v>468</v>
      </c>
      <c r="I219" s="40" t="s">
        <v>804</v>
      </c>
      <c r="J219" s="10" t="s">
        <v>749</v>
      </c>
      <c r="K219" s="7" t="str">
        <f t="shared" si="30"/>
        <v>武汉威伟机械</v>
      </c>
      <c r="L219" s="26" t="str">
        <f>VLOOKUP(N219,ch!$A$1:$B$32,2,0)</f>
        <v>鄂AMT870</v>
      </c>
      <c r="M219" s="10" t="s">
        <v>164</v>
      </c>
      <c r="N219" s="29" t="s">
        <v>373</v>
      </c>
      <c r="O219" s="7" t="str">
        <f t="shared" si="31"/>
        <v>9.6米</v>
      </c>
      <c r="P219" s="14">
        <v>14</v>
      </c>
      <c r="Q219" s="14">
        <v>0</v>
      </c>
      <c r="R219" s="14">
        <f t="shared" si="33"/>
        <v>14</v>
      </c>
      <c r="S219" s="7" t="str">
        <f t="shared" si="32"/>
        <v>分拣摆渡</v>
      </c>
    </row>
    <row r="220" spans="1:19" s="35" customFormat="1" ht="18.75">
      <c r="A220" s="8">
        <v>43197</v>
      </c>
      <c r="B220" s="10" t="s">
        <v>63</v>
      </c>
      <c r="C220" s="10">
        <v>1540</v>
      </c>
      <c r="D220" s="10">
        <v>1728</v>
      </c>
      <c r="E220" s="11" t="s">
        <v>37</v>
      </c>
      <c r="F220" s="11" t="s">
        <v>502</v>
      </c>
      <c r="G220" s="11" t="s">
        <v>31</v>
      </c>
      <c r="H220" s="11" t="s">
        <v>468</v>
      </c>
      <c r="I220" s="40" t="s">
        <v>781</v>
      </c>
      <c r="J220" s="19" t="s">
        <v>752</v>
      </c>
      <c r="K220" s="7" t="str">
        <f t="shared" ref="K220:K243" si="35">IF(A220&lt;&gt;"","武汉威伟机械","------")</f>
        <v>武汉威伟机械</v>
      </c>
      <c r="L220" s="26" t="str">
        <f>VLOOKUP(N220,ch!$A$1:$B$32,2,0)</f>
        <v>鄂AZV373</v>
      </c>
      <c r="M220" s="10" t="s">
        <v>175</v>
      </c>
      <c r="N220" s="29" t="s">
        <v>41</v>
      </c>
      <c r="O220" s="7" t="str">
        <f t="shared" ref="O220:O243" si="36">IF(A220&lt;&gt;"","9.6米","--")</f>
        <v>9.6米</v>
      </c>
      <c r="P220" s="14">
        <v>14</v>
      </c>
      <c r="Q220" s="14">
        <v>0</v>
      </c>
      <c r="R220" s="14">
        <f t="shared" ref="R220:R238" si="37">SUM(P220:Q220)</f>
        <v>14</v>
      </c>
      <c r="S220" s="7" t="str">
        <f t="shared" ref="S220:S243" si="38">IF(A220&lt;&gt;"","分拣摆渡","----")</f>
        <v>分拣摆渡</v>
      </c>
    </row>
    <row r="221" spans="1:19" s="35" customFormat="1" ht="18.75">
      <c r="A221" s="8">
        <v>43197</v>
      </c>
      <c r="B221" s="10" t="s">
        <v>63</v>
      </c>
      <c r="C221" s="10">
        <v>1400</v>
      </c>
      <c r="D221" s="10">
        <v>1526</v>
      </c>
      <c r="E221" s="11" t="s">
        <v>37</v>
      </c>
      <c r="F221" s="11" t="s">
        <v>502</v>
      </c>
      <c r="G221" s="11" t="s">
        <v>31</v>
      </c>
      <c r="H221" s="11" t="s">
        <v>468</v>
      </c>
      <c r="I221" s="40" t="s">
        <v>782</v>
      </c>
      <c r="J221" s="19" t="s">
        <v>761</v>
      </c>
      <c r="K221" s="7" t="str">
        <f t="shared" si="35"/>
        <v>武汉威伟机械</v>
      </c>
      <c r="L221" s="26" t="str">
        <f>VLOOKUP(N221,ch!$A$1:$B$32,2,0)</f>
        <v>鄂AQQ353</v>
      </c>
      <c r="M221" s="10" t="s">
        <v>181</v>
      </c>
      <c r="N221" s="29" t="s">
        <v>44</v>
      </c>
      <c r="O221" s="7" t="str">
        <f t="shared" si="36"/>
        <v>9.6米</v>
      </c>
      <c r="P221" s="14">
        <v>14</v>
      </c>
      <c r="Q221" s="14">
        <v>0</v>
      </c>
      <c r="R221" s="14">
        <f t="shared" si="37"/>
        <v>14</v>
      </c>
      <c r="S221" s="7" t="str">
        <f t="shared" si="38"/>
        <v>分拣摆渡</v>
      </c>
    </row>
    <row r="222" spans="1:19" s="35" customFormat="1" ht="18.75">
      <c r="A222" s="8">
        <v>43197</v>
      </c>
      <c r="B222" s="10" t="s">
        <v>25</v>
      </c>
      <c r="C222" s="10">
        <v>1840</v>
      </c>
      <c r="D222" s="10">
        <v>2040</v>
      </c>
      <c r="E222" s="45" t="s">
        <v>26</v>
      </c>
      <c r="F222" s="11" t="s">
        <v>252</v>
      </c>
      <c r="G222" s="11" t="s">
        <v>31</v>
      </c>
      <c r="H222" s="11" t="s">
        <v>431</v>
      </c>
      <c r="I222" s="40" t="s">
        <v>783</v>
      </c>
      <c r="J222" s="19" t="s">
        <v>753</v>
      </c>
      <c r="K222" s="7" t="str">
        <f t="shared" si="35"/>
        <v>武汉威伟机械</v>
      </c>
      <c r="L222" s="26" t="str">
        <f>VLOOKUP(N222,ch!$A$1:$B$32,2,0)</f>
        <v>鄂ALU151</v>
      </c>
      <c r="M222" s="10" t="s">
        <v>179</v>
      </c>
      <c r="N222" s="29" t="s">
        <v>35</v>
      </c>
      <c r="O222" s="7" t="str">
        <f t="shared" si="36"/>
        <v>9.6米</v>
      </c>
      <c r="P222" s="14">
        <v>14</v>
      </c>
      <c r="Q222" s="14">
        <v>0</v>
      </c>
      <c r="R222" s="14">
        <f t="shared" si="37"/>
        <v>14</v>
      </c>
      <c r="S222" s="7" t="str">
        <f t="shared" si="38"/>
        <v>分拣摆渡</v>
      </c>
    </row>
    <row r="223" spans="1:19" s="35" customFormat="1" ht="18.75">
      <c r="A223" s="8">
        <v>43197</v>
      </c>
      <c r="B223" s="10" t="s">
        <v>25</v>
      </c>
      <c r="C223" s="10">
        <v>1930</v>
      </c>
      <c r="D223" s="10">
        <v>2115</v>
      </c>
      <c r="E223" s="45" t="s">
        <v>26</v>
      </c>
      <c r="F223" s="11" t="s">
        <v>252</v>
      </c>
      <c r="G223" s="11" t="s">
        <v>31</v>
      </c>
      <c r="H223" s="11" t="s">
        <v>431</v>
      </c>
      <c r="I223" s="40" t="s">
        <v>784</v>
      </c>
      <c r="J223" s="19" t="s">
        <v>760</v>
      </c>
      <c r="K223" s="7" t="str">
        <f t="shared" si="35"/>
        <v>武汉威伟机械</v>
      </c>
      <c r="L223" s="26" t="str">
        <f>VLOOKUP(N223,ch!$A$1:$B$32,2,0)</f>
        <v>鄂AAW309</v>
      </c>
      <c r="M223" s="10" t="s">
        <v>166</v>
      </c>
      <c r="N223" s="29" t="s">
        <v>144</v>
      </c>
      <c r="O223" s="7" t="str">
        <f t="shared" si="36"/>
        <v>9.6米</v>
      </c>
      <c r="P223" s="14">
        <v>7</v>
      </c>
      <c r="Q223" s="14">
        <v>0</v>
      </c>
      <c r="R223" s="14">
        <f t="shared" si="37"/>
        <v>7</v>
      </c>
      <c r="S223" s="7" t="str">
        <f t="shared" si="38"/>
        <v>分拣摆渡</v>
      </c>
    </row>
    <row r="224" spans="1:19" s="35" customFormat="1" ht="18.75">
      <c r="A224" s="8">
        <v>43197</v>
      </c>
      <c r="B224" s="10" t="s">
        <v>63</v>
      </c>
      <c r="C224" s="10">
        <v>1850</v>
      </c>
      <c r="D224" s="10">
        <v>2040</v>
      </c>
      <c r="E224" s="11" t="s">
        <v>37</v>
      </c>
      <c r="F224" s="11" t="s">
        <v>502</v>
      </c>
      <c r="G224" s="11" t="s">
        <v>31</v>
      </c>
      <c r="H224" s="11" t="s">
        <v>431</v>
      </c>
      <c r="I224" s="40" t="s">
        <v>785</v>
      </c>
      <c r="J224" s="19" t="s">
        <v>754</v>
      </c>
      <c r="K224" s="7" t="str">
        <f t="shared" si="35"/>
        <v>武汉威伟机械</v>
      </c>
      <c r="L224" s="26" t="str">
        <f>VLOOKUP(N224,ch!$A$1:$B$32,2,0)</f>
        <v>鄂ABY256</v>
      </c>
      <c r="M224" s="10" t="s">
        <v>167</v>
      </c>
      <c r="N224" s="29" t="s">
        <v>251</v>
      </c>
      <c r="O224" s="7" t="str">
        <f t="shared" si="36"/>
        <v>9.6米</v>
      </c>
      <c r="P224" s="14">
        <v>14</v>
      </c>
      <c r="Q224" s="14">
        <v>0</v>
      </c>
      <c r="R224" s="14">
        <f t="shared" si="37"/>
        <v>14</v>
      </c>
      <c r="S224" s="7" t="str">
        <f t="shared" si="38"/>
        <v>分拣摆渡</v>
      </c>
    </row>
    <row r="225" spans="1:19" s="35" customFormat="1" ht="18.75">
      <c r="A225" s="8">
        <v>43197</v>
      </c>
      <c r="B225" s="10" t="s">
        <v>52</v>
      </c>
      <c r="C225" s="10">
        <v>1945</v>
      </c>
      <c r="D225" s="10">
        <v>2028</v>
      </c>
      <c r="E225" s="11" t="s">
        <v>755</v>
      </c>
      <c r="F225" s="11" t="s">
        <v>518</v>
      </c>
      <c r="G225" s="11" t="s">
        <v>31</v>
      </c>
      <c r="H225" s="11" t="s">
        <v>431</v>
      </c>
      <c r="I225" s="40" t="s">
        <v>786</v>
      </c>
      <c r="J225" s="19" t="s">
        <v>756</v>
      </c>
      <c r="K225" s="7" t="str">
        <f t="shared" si="35"/>
        <v>武汉威伟机械</v>
      </c>
      <c r="L225" s="26" t="str">
        <f>VLOOKUP(N225,ch!$A$1:$B$32,2,0)</f>
        <v>鄂AZR992</v>
      </c>
      <c r="M225" s="10" t="s">
        <v>184</v>
      </c>
      <c r="N225" s="29" t="s">
        <v>107</v>
      </c>
      <c r="O225" s="7" t="str">
        <f t="shared" si="36"/>
        <v>9.6米</v>
      </c>
      <c r="P225" s="14">
        <v>14</v>
      </c>
      <c r="Q225" s="14">
        <v>0</v>
      </c>
      <c r="R225" s="14">
        <f t="shared" si="37"/>
        <v>14</v>
      </c>
      <c r="S225" s="7" t="str">
        <f t="shared" si="38"/>
        <v>分拣摆渡</v>
      </c>
    </row>
    <row r="226" spans="1:19" s="35" customFormat="1" ht="18.75">
      <c r="A226" s="8">
        <v>43197</v>
      </c>
      <c r="B226" s="10" t="s">
        <v>757</v>
      </c>
      <c r="C226" s="10">
        <v>1322</v>
      </c>
      <c r="D226" s="10">
        <v>1338</v>
      </c>
      <c r="E226" s="11" t="s">
        <v>755</v>
      </c>
      <c r="F226" s="11" t="s">
        <v>518</v>
      </c>
      <c r="G226" s="11" t="s">
        <v>31</v>
      </c>
      <c r="H226" s="11" t="s">
        <v>431</v>
      </c>
      <c r="I226" s="40" t="s">
        <v>787</v>
      </c>
      <c r="J226" s="19" t="s">
        <v>758</v>
      </c>
      <c r="K226" s="7" t="str">
        <f t="shared" si="35"/>
        <v>武汉威伟机械</v>
      </c>
      <c r="L226" s="26" t="str">
        <f>VLOOKUP(N226,ch!$A$1:$B$32,2,0)</f>
        <v>鄂AZR992</v>
      </c>
      <c r="M226" s="10" t="s">
        <v>184</v>
      </c>
      <c r="N226" s="29" t="s">
        <v>107</v>
      </c>
      <c r="O226" s="7" t="str">
        <f t="shared" si="36"/>
        <v>9.6米</v>
      </c>
      <c r="P226" s="14">
        <v>9</v>
      </c>
      <c r="Q226" s="14">
        <v>0</v>
      </c>
      <c r="R226" s="14">
        <f t="shared" si="37"/>
        <v>9</v>
      </c>
      <c r="S226" s="7" t="str">
        <f t="shared" si="38"/>
        <v>分拣摆渡</v>
      </c>
    </row>
    <row r="227" spans="1:19" s="35" customFormat="1" ht="18.75">
      <c r="A227" s="8">
        <v>43197</v>
      </c>
      <c r="B227" s="10" t="s">
        <v>52</v>
      </c>
      <c r="C227" s="10">
        <v>2152</v>
      </c>
      <c r="D227" s="10">
        <v>2202</v>
      </c>
      <c r="E227" s="11" t="s">
        <v>755</v>
      </c>
      <c r="F227" s="11" t="s">
        <v>518</v>
      </c>
      <c r="G227" s="11" t="s">
        <v>31</v>
      </c>
      <c r="H227" s="11" t="s">
        <v>431</v>
      </c>
      <c r="I227" s="40" t="s">
        <v>788</v>
      </c>
      <c r="J227" s="19" t="s">
        <v>759</v>
      </c>
      <c r="K227" s="7" t="str">
        <f t="shared" si="35"/>
        <v>武汉威伟机械</v>
      </c>
      <c r="L227" s="26" t="str">
        <f>VLOOKUP(N227,ch!$A$1:$B$32,2,0)</f>
        <v>鄂AZV377</v>
      </c>
      <c r="M227" s="10" t="s">
        <v>176</v>
      </c>
      <c r="N227" s="29" t="s">
        <v>240</v>
      </c>
      <c r="O227" s="7" t="str">
        <f t="shared" si="36"/>
        <v>9.6米</v>
      </c>
      <c r="P227" s="14">
        <v>11</v>
      </c>
      <c r="Q227" s="14">
        <v>0</v>
      </c>
      <c r="R227" s="14">
        <f t="shared" si="37"/>
        <v>11</v>
      </c>
      <c r="S227" s="7" t="str">
        <f t="shared" si="38"/>
        <v>分拣摆渡</v>
      </c>
    </row>
    <row r="228" spans="1:19" s="35" customFormat="1" ht="18.75">
      <c r="A228" s="8">
        <v>43197</v>
      </c>
      <c r="B228" s="10" t="s">
        <v>71</v>
      </c>
      <c r="C228" s="10">
        <v>1910</v>
      </c>
      <c r="D228" s="10">
        <v>1920</v>
      </c>
      <c r="E228" s="11" t="s">
        <v>31</v>
      </c>
      <c r="F228" s="11" t="s">
        <v>762</v>
      </c>
      <c r="G228" s="11" t="s">
        <v>53</v>
      </c>
      <c r="H228" s="11" t="s">
        <v>468</v>
      </c>
      <c r="I228" s="40" t="s">
        <v>789</v>
      </c>
      <c r="J228" s="19" t="s">
        <v>763</v>
      </c>
      <c r="K228" s="7" t="str">
        <f t="shared" si="35"/>
        <v>武汉威伟机械</v>
      </c>
      <c r="L228" s="26" t="str">
        <f>VLOOKUP(N228,ch!$A$1:$B$32,2,0)</f>
        <v>鄂AMT870</v>
      </c>
      <c r="M228" s="10" t="s">
        <v>164</v>
      </c>
      <c r="N228" s="29" t="s">
        <v>373</v>
      </c>
      <c r="O228" s="7" t="str">
        <f t="shared" si="36"/>
        <v>9.6米</v>
      </c>
      <c r="P228" s="14">
        <v>14</v>
      </c>
      <c r="Q228" s="14">
        <v>0</v>
      </c>
      <c r="R228" s="14">
        <f t="shared" si="37"/>
        <v>14</v>
      </c>
      <c r="S228" s="7" t="str">
        <f t="shared" si="38"/>
        <v>分拣摆渡</v>
      </c>
    </row>
    <row r="229" spans="1:19" s="35" customFormat="1" ht="18.75">
      <c r="A229" s="8">
        <v>43197</v>
      </c>
      <c r="B229" s="10" t="s">
        <v>71</v>
      </c>
      <c r="C229" s="10">
        <v>1645</v>
      </c>
      <c r="D229" s="10">
        <v>1655</v>
      </c>
      <c r="E229" s="11" t="s">
        <v>31</v>
      </c>
      <c r="F229" s="11" t="s">
        <v>762</v>
      </c>
      <c r="G229" s="11" t="s">
        <v>53</v>
      </c>
      <c r="H229" s="11" t="s">
        <v>468</v>
      </c>
      <c r="I229" s="40" t="s">
        <v>790</v>
      </c>
      <c r="J229" s="19" t="s">
        <v>764</v>
      </c>
      <c r="K229" s="7" t="str">
        <f t="shared" si="35"/>
        <v>武汉威伟机械</v>
      </c>
      <c r="L229" s="26" t="str">
        <f>VLOOKUP(N229,ch!$A$1:$B$32,2,0)</f>
        <v>鄂AMT870</v>
      </c>
      <c r="M229" s="10" t="s">
        <v>164</v>
      </c>
      <c r="N229" s="29" t="s">
        <v>373</v>
      </c>
      <c r="O229" s="7" t="str">
        <f t="shared" si="36"/>
        <v>9.6米</v>
      </c>
      <c r="P229" s="14">
        <v>14</v>
      </c>
      <c r="Q229" s="14">
        <v>0</v>
      </c>
      <c r="R229" s="14">
        <f t="shared" si="37"/>
        <v>14</v>
      </c>
      <c r="S229" s="7" t="str">
        <f t="shared" si="38"/>
        <v>分拣摆渡</v>
      </c>
    </row>
    <row r="230" spans="1:19" s="35" customFormat="1" ht="18.75">
      <c r="A230" s="8">
        <v>43197</v>
      </c>
      <c r="B230" s="10" t="s">
        <v>259</v>
      </c>
      <c r="C230" s="10">
        <v>1145</v>
      </c>
      <c r="D230" s="10">
        <v>1155</v>
      </c>
      <c r="E230" s="11" t="s">
        <v>31</v>
      </c>
      <c r="F230" s="11" t="s">
        <v>762</v>
      </c>
      <c r="G230" s="11" t="s">
        <v>53</v>
      </c>
      <c r="H230" s="11" t="s">
        <v>468</v>
      </c>
      <c r="I230" s="40" t="s">
        <v>791</v>
      </c>
      <c r="J230" s="19" t="s">
        <v>765</v>
      </c>
      <c r="K230" s="7" t="str">
        <f t="shared" si="35"/>
        <v>武汉威伟机械</v>
      </c>
      <c r="L230" s="26" t="str">
        <f>VLOOKUP(N230,ch!$A$1:$B$32,2,0)</f>
        <v>鄂AMT870</v>
      </c>
      <c r="M230" s="10" t="s">
        <v>164</v>
      </c>
      <c r="N230" s="29" t="s">
        <v>373</v>
      </c>
      <c r="O230" s="7" t="str">
        <f t="shared" si="36"/>
        <v>9.6米</v>
      </c>
      <c r="P230" s="14">
        <v>5</v>
      </c>
      <c r="Q230" s="14">
        <v>0</v>
      </c>
      <c r="R230" s="14">
        <f t="shared" si="37"/>
        <v>5</v>
      </c>
      <c r="S230" s="7" t="str">
        <f t="shared" si="38"/>
        <v>分拣摆渡</v>
      </c>
    </row>
    <row r="231" spans="1:19" s="35" customFormat="1" ht="18.75">
      <c r="A231" s="8">
        <v>43197</v>
      </c>
      <c r="B231" s="10" t="s">
        <v>259</v>
      </c>
      <c r="C231" s="10">
        <v>1040</v>
      </c>
      <c r="D231" s="10">
        <v>1050</v>
      </c>
      <c r="E231" s="11" t="s">
        <v>31</v>
      </c>
      <c r="F231" s="11" t="s">
        <v>762</v>
      </c>
      <c r="G231" s="11" t="s">
        <v>53</v>
      </c>
      <c r="H231" s="11" t="s">
        <v>468</v>
      </c>
      <c r="I231" s="40" t="s">
        <v>792</v>
      </c>
      <c r="J231" s="19" t="s">
        <v>766</v>
      </c>
      <c r="K231" s="7" t="str">
        <f t="shared" si="35"/>
        <v>武汉威伟机械</v>
      </c>
      <c r="L231" s="26" t="str">
        <f>VLOOKUP(N231,ch!$A$1:$B$32,2,0)</f>
        <v>鄂AMT870</v>
      </c>
      <c r="M231" s="10" t="s">
        <v>164</v>
      </c>
      <c r="N231" s="29" t="s">
        <v>373</v>
      </c>
      <c r="O231" s="7" t="str">
        <f t="shared" si="36"/>
        <v>9.6米</v>
      </c>
      <c r="P231" s="14">
        <v>14</v>
      </c>
      <c r="Q231" s="14">
        <v>0</v>
      </c>
      <c r="R231" s="14">
        <f t="shared" si="37"/>
        <v>14</v>
      </c>
      <c r="S231" s="7" t="str">
        <f t="shared" si="38"/>
        <v>分拣摆渡</v>
      </c>
    </row>
    <row r="232" spans="1:19" s="35" customFormat="1" ht="18.75">
      <c r="A232" s="8">
        <v>43197</v>
      </c>
      <c r="B232" s="10" t="s">
        <v>259</v>
      </c>
      <c r="C232" s="10">
        <v>930</v>
      </c>
      <c r="D232" s="10">
        <v>940</v>
      </c>
      <c r="E232" s="11" t="s">
        <v>31</v>
      </c>
      <c r="F232" s="11" t="s">
        <v>762</v>
      </c>
      <c r="G232" s="11" t="s">
        <v>53</v>
      </c>
      <c r="H232" s="11" t="s">
        <v>468</v>
      </c>
      <c r="I232" s="40" t="s">
        <v>793</v>
      </c>
      <c r="J232" s="19" t="s">
        <v>767</v>
      </c>
      <c r="K232" s="7" t="str">
        <f t="shared" si="35"/>
        <v>武汉威伟机械</v>
      </c>
      <c r="L232" s="26" t="str">
        <f>VLOOKUP(N232,ch!$A$1:$B$32,2,0)</f>
        <v>鄂AMT870</v>
      </c>
      <c r="M232" s="10" t="s">
        <v>164</v>
      </c>
      <c r="N232" s="29" t="s">
        <v>373</v>
      </c>
      <c r="O232" s="7" t="str">
        <f t="shared" si="36"/>
        <v>9.6米</v>
      </c>
      <c r="P232" s="14">
        <v>14</v>
      </c>
      <c r="Q232" s="14">
        <v>0</v>
      </c>
      <c r="R232" s="14">
        <f t="shared" si="37"/>
        <v>14</v>
      </c>
      <c r="S232" s="7" t="str">
        <f t="shared" si="38"/>
        <v>分拣摆渡</v>
      </c>
    </row>
    <row r="233" spans="1:19" s="35" customFormat="1" ht="18.75">
      <c r="A233" s="8">
        <v>43197</v>
      </c>
      <c r="B233" s="10" t="s">
        <v>71</v>
      </c>
      <c r="C233" s="10">
        <v>30</v>
      </c>
      <c r="D233" s="10">
        <v>40</v>
      </c>
      <c r="E233" s="11" t="s">
        <v>31</v>
      </c>
      <c r="F233" s="11" t="s">
        <v>762</v>
      </c>
      <c r="G233" s="11" t="s">
        <v>53</v>
      </c>
      <c r="H233" s="11" t="s">
        <v>468</v>
      </c>
      <c r="I233" s="40" t="s">
        <v>794</v>
      </c>
      <c r="J233" s="19" t="s">
        <v>768</v>
      </c>
      <c r="K233" s="7" t="str">
        <f t="shared" si="35"/>
        <v>武汉威伟机械</v>
      </c>
      <c r="L233" s="26" t="str">
        <f>VLOOKUP(N233,ch!$A$1:$B$32,2,0)</f>
        <v>鄂AMT870</v>
      </c>
      <c r="M233" s="10" t="s">
        <v>164</v>
      </c>
      <c r="N233" s="29" t="s">
        <v>373</v>
      </c>
      <c r="O233" s="7" t="str">
        <f t="shared" si="36"/>
        <v>9.6米</v>
      </c>
      <c r="P233" s="14">
        <v>14</v>
      </c>
      <c r="Q233" s="14">
        <v>0</v>
      </c>
      <c r="R233" s="14">
        <f t="shared" si="37"/>
        <v>14</v>
      </c>
      <c r="S233" s="7" t="str">
        <f t="shared" si="38"/>
        <v>分拣摆渡</v>
      </c>
    </row>
    <row r="234" spans="1:19" s="35" customFormat="1" ht="18.75">
      <c r="A234" s="8">
        <v>43197</v>
      </c>
      <c r="B234" s="10" t="s">
        <v>71</v>
      </c>
      <c r="C234" s="10">
        <v>215</v>
      </c>
      <c r="D234" s="10">
        <v>2225</v>
      </c>
      <c r="E234" s="11" t="s">
        <v>31</v>
      </c>
      <c r="F234" s="11" t="s">
        <v>762</v>
      </c>
      <c r="G234" s="11" t="s">
        <v>53</v>
      </c>
      <c r="H234" s="11" t="s">
        <v>468</v>
      </c>
      <c r="I234" s="40" t="s">
        <v>795</v>
      </c>
      <c r="J234" s="19" t="s">
        <v>769</v>
      </c>
      <c r="K234" s="7" t="str">
        <f t="shared" si="35"/>
        <v>武汉威伟机械</v>
      </c>
      <c r="L234" s="26" t="str">
        <f>VLOOKUP(N234,ch!$A$1:$B$32,2,0)</f>
        <v>鄂AF1588</v>
      </c>
      <c r="M234" s="10" t="s">
        <v>163</v>
      </c>
      <c r="N234" s="29" t="s">
        <v>770</v>
      </c>
      <c r="O234" s="7" t="str">
        <f t="shared" si="36"/>
        <v>9.6米</v>
      </c>
      <c r="P234" s="14">
        <v>14</v>
      </c>
      <c r="Q234" s="14">
        <v>0</v>
      </c>
      <c r="R234" s="14">
        <f t="shared" si="37"/>
        <v>14</v>
      </c>
      <c r="S234" s="7" t="str">
        <f t="shared" si="38"/>
        <v>分拣摆渡</v>
      </c>
    </row>
    <row r="235" spans="1:19" s="35" customFormat="1" ht="18.75">
      <c r="A235" s="8">
        <v>43197</v>
      </c>
      <c r="B235" s="10" t="s">
        <v>71</v>
      </c>
      <c r="C235" s="10">
        <v>2025</v>
      </c>
      <c r="D235" s="10">
        <v>2035</v>
      </c>
      <c r="E235" s="11" t="s">
        <v>31</v>
      </c>
      <c r="F235" s="11" t="s">
        <v>762</v>
      </c>
      <c r="G235" s="11" t="s">
        <v>53</v>
      </c>
      <c r="H235" s="11" t="s">
        <v>468</v>
      </c>
      <c r="I235" s="40" t="s">
        <v>796</v>
      </c>
      <c r="J235" s="19" t="s">
        <v>771</v>
      </c>
      <c r="K235" s="7" t="str">
        <f t="shared" si="35"/>
        <v>武汉威伟机械</v>
      </c>
      <c r="L235" s="26" t="str">
        <f>VLOOKUP(N235,ch!$A$1:$B$32,2,0)</f>
        <v>鄂AF1588</v>
      </c>
      <c r="M235" s="10" t="s">
        <v>163</v>
      </c>
      <c r="N235" s="29" t="s">
        <v>770</v>
      </c>
      <c r="O235" s="7" t="str">
        <f t="shared" si="36"/>
        <v>9.6米</v>
      </c>
      <c r="P235" s="14">
        <v>14</v>
      </c>
      <c r="Q235" s="14">
        <v>0</v>
      </c>
      <c r="R235" s="14">
        <f t="shared" si="37"/>
        <v>14</v>
      </c>
      <c r="S235" s="7" t="str">
        <f t="shared" si="38"/>
        <v>分拣摆渡</v>
      </c>
    </row>
    <row r="236" spans="1:19" s="35" customFormat="1" ht="18.75">
      <c r="A236" s="8">
        <v>43197</v>
      </c>
      <c r="B236" s="10" t="s">
        <v>71</v>
      </c>
      <c r="C236" s="10">
        <v>1600</v>
      </c>
      <c r="D236" s="10">
        <v>1610</v>
      </c>
      <c r="E236" s="11" t="s">
        <v>31</v>
      </c>
      <c r="F236" s="11" t="s">
        <v>762</v>
      </c>
      <c r="G236" s="11" t="s">
        <v>53</v>
      </c>
      <c r="H236" s="11" t="s">
        <v>468</v>
      </c>
      <c r="I236" s="40" t="s">
        <v>797</v>
      </c>
      <c r="J236" s="19" t="s">
        <v>772</v>
      </c>
      <c r="K236" s="7" t="str">
        <f t="shared" si="35"/>
        <v>武汉威伟机械</v>
      </c>
      <c r="L236" s="26" t="str">
        <f>VLOOKUP(N236,ch!$A$1:$B$32,2,0)</f>
        <v>鄂AF1588</v>
      </c>
      <c r="M236" s="10" t="s">
        <v>163</v>
      </c>
      <c r="N236" s="29" t="s">
        <v>770</v>
      </c>
      <c r="O236" s="7" t="str">
        <f t="shared" si="36"/>
        <v>9.6米</v>
      </c>
      <c r="P236" s="14">
        <v>14</v>
      </c>
      <c r="Q236" s="14">
        <v>0</v>
      </c>
      <c r="R236" s="14">
        <f t="shared" si="37"/>
        <v>14</v>
      </c>
      <c r="S236" s="7" t="str">
        <f t="shared" si="38"/>
        <v>分拣摆渡</v>
      </c>
    </row>
    <row r="237" spans="1:19" s="35" customFormat="1" ht="18.75">
      <c r="A237" s="8">
        <v>43197</v>
      </c>
      <c r="B237" s="10" t="s">
        <v>774</v>
      </c>
      <c r="C237" s="10">
        <v>1132</v>
      </c>
      <c r="D237" s="10">
        <v>1142</v>
      </c>
      <c r="E237" s="11" t="s">
        <v>31</v>
      </c>
      <c r="F237" s="11" t="s">
        <v>762</v>
      </c>
      <c r="G237" s="11" t="s">
        <v>53</v>
      </c>
      <c r="H237" s="11" t="s">
        <v>468</v>
      </c>
      <c r="I237" s="40" t="s">
        <v>798</v>
      </c>
      <c r="J237" s="19" t="s">
        <v>773</v>
      </c>
      <c r="K237" s="7" t="str">
        <f t="shared" si="35"/>
        <v>武汉威伟机械</v>
      </c>
      <c r="L237" s="26" t="str">
        <f>VLOOKUP(N237,ch!$A$1:$B$32,2,0)</f>
        <v>鄂AF1588</v>
      </c>
      <c r="M237" s="10" t="s">
        <v>163</v>
      </c>
      <c r="N237" s="29" t="s">
        <v>770</v>
      </c>
      <c r="O237" s="7" t="str">
        <f t="shared" si="36"/>
        <v>9.6米</v>
      </c>
      <c r="P237" s="14">
        <v>14</v>
      </c>
      <c r="Q237" s="14">
        <v>0</v>
      </c>
      <c r="R237" s="14">
        <f t="shared" si="37"/>
        <v>14</v>
      </c>
      <c r="S237" s="7" t="str">
        <f t="shared" si="38"/>
        <v>分拣摆渡</v>
      </c>
    </row>
    <row r="238" spans="1:19" s="35" customFormat="1" ht="18.75">
      <c r="A238" s="8">
        <v>43197</v>
      </c>
      <c r="B238" s="10" t="s">
        <v>774</v>
      </c>
      <c r="C238" s="10">
        <v>1005</v>
      </c>
      <c r="D238" s="10">
        <v>1015</v>
      </c>
      <c r="E238" s="11" t="s">
        <v>31</v>
      </c>
      <c r="F238" s="11" t="s">
        <v>762</v>
      </c>
      <c r="G238" s="11" t="s">
        <v>53</v>
      </c>
      <c r="H238" s="11" t="s">
        <v>468</v>
      </c>
      <c r="I238" s="40" t="s">
        <v>799</v>
      </c>
      <c r="J238" s="19" t="s">
        <v>775</v>
      </c>
      <c r="K238" s="7" t="str">
        <f t="shared" si="35"/>
        <v>武汉威伟机械</v>
      </c>
      <c r="L238" s="26" t="str">
        <f>VLOOKUP(N238,ch!$A$1:$B$32,2,0)</f>
        <v>鄂AF1588</v>
      </c>
      <c r="M238" s="10" t="s">
        <v>163</v>
      </c>
      <c r="N238" s="29" t="s">
        <v>770</v>
      </c>
      <c r="O238" s="7" t="str">
        <f t="shared" si="36"/>
        <v>9.6米</v>
      </c>
      <c r="P238" s="14">
        <v>14</v>
      </c>
      <c r="Q238" s="14">
        <v>0</v>
      </c>
      <c r="R238" s="14">
        <f t="shared" si="37"/>
        <v>14</v>
      </c>
      <c r="S238" s="7" t="str">
        <f t="shared" si="38"/>
        <v>分拣摆渡</v>
      </c>
    </row>
    <row r="239" spans="1:19" s="35" customFormat="1" ht="18.75">
      <c r="A239" s="8">
        <v>43197</v>
      </c>
      <c r="B239" s="10" t="s">
        <v>124</v>
      </c>
      <c r="C239" s="10">
        <v>1130</v>
      </c>
      <c r="D239" s="10">
        <v>1140</v>
      </c>
      <c r="E239" s="11" t="s">
        <v>119</v>
      </c>
      <c r="F239" s="11" t="s">
        <v>482</v>
      </c>
      <c r="G239" s="11" t="s">
        <v>53</v>
      </c>
      <c r="H239" s="11" t="s">
        <v>468</v>
      </c>
      <c r="I239" s="40" t="s">
        <v>800</v>
      </c>
      <c r="J239" s="19" t="s">
        <v>776</v>
      </c>
      <c r="K239" s="7" t="str">
        <f t="shared" si="35"/>
        <v>武汉威伟机械</v>
      </c>
      <c r="L239" s="26" t="str">
        <f>VLOOKUP(N239,ch!$A$1:$B$32,2,0)</f>
        <v>鄂AFX299</v>
      </c>
      <c r="M239" s="10" t="s">
        <v>364</v>
      </c>
      <c r="N239" s="29" t="s">
        <v>403</v>
      </c>
      <c r="O239" s="7" t="str">
        <f t="shared" si="36"/>
        <v>9.6米</v>
      </c>
      <c r="P239" s="14">
        <v>1</v>
      </c>
      <c r="Q239" s="14">
        <v>0</v>
      </c>
      <c r="R239" s="14">
        <f t="shared" ref="R239:R243" si="39">SUM(P239:Q239)</f>
        <v>1</v>
      </c>
      <c r="S239" s="7" t="str">
        <f t="shared" si="38"/>
        <v>分拣摆渡</v>
      </c>
    </row>
    <row r="240" spans="1:19" s="35" customFormat="1" ht="18.75">
      <c r="A240" s="8">
        <v>43197</v>
      </c>
      <c r="B240" s="10" t="s">
        <v>124</v>
      </c>
      <c r="C240" s="10">
        <v>1510</v>
      </c>
      <c r="D240" s="10">
        <v>1520</v>
      </c>
      <c r="E240" s="11" t="s">
        <v>119</v>
      </c>
      <c r="F240" s="11" t="s">
        <v>482</v>
      </c>
      <c r="G240" s="11" t="s">
        <v>53</v>
      </c>
      <c r="H240" s="11" t="s">
        <v>468</v>
      </c>
      <c r="I240" s="40" t="s">
        <v>801</v>
      </c>
      <c r="J240" s="19" t="s">
        <v>777</v>
      </c>
      <c r="K240" s="7" t="str">
        <f t="shared" si="35"/>
        <v>武汉威伟机械</v>
      </c>
      <c r="L240" s="26" t="str">
        <f>VLOOKUP(N240,ch!$A$1:$B$32,2,0)</f>
        <v>鄂AFX299</v>
      </c>
      <c r="M240" s="10" t="s">
        <v>364</v>
      </c>
      <c r="N240" s="29" t="s">
        <v>403</v>
      </c>
      <c r="O240" s="7" t="str">
        <f t="shared" si="36"/>
        <v>9.6米</v>
      </c>
      <c r="P240" s="14">
        <v>1</v>
      </c>
      <c r="Q240" s="14">
        <v>0</v>
      </c>
      <c r="R240" s="14">
        <f t="shared" si="39"/>
        <v>1</v>
      </c>
      <c r="S240" s="7" t="str">
        <f t="shared" si="38"/>
        <v>分拣摆渡</v>
      </c>
    </row>
    <row r="241" spans="1:19" s="35" customFormat="1" ht="18.75">
      <c r="A241" s="8">
        <v>43197</v>
      </c>
      <c r="B241" s="10" t="s">
        <v>124</v>
      </c>
      <c r="C241" s="10">
        <v>1630</v>
      </c>
      <c r="D241" s="10">
        <v>1640</v>
      </c>
      <c r="E241" s="11" t="s">
        <v>119</v>
      </c>
      <c r="F241" s="11" t="s">
        <v>482</v>
      </c>
      <c r="G241" s="11" t="s">
        <v>53</v>
      </c>
      <c r="H241" s="11" t="s">
        <v>468</v>
      </c>
      <c r="I241" s="40" t="s">
        <v>802</v>
      </c>
      <c r="J241" s="19" t="s">
        <v>778</v>
      </c>
      <c r="K241" s="7" t="str">
        <f t="shared" si="35"/>
        <v>武汉威伟机械</v>
      </c>
      <c r="L241" s="26" t="str">
        <f>VLOOKUP(N241,ch!$A$1:$B$32,2,0)</f>
        <v>鄂AFX299</v>
      </c>
      <c r="M241" s="10" t="s">
        <v>364</v>
      </c>
      <c r="N241" s="29" t="s">
        <v>403</v>
      </c>
      <c r="O241" s="7" t="str">
        <f t="shared" si="36"/>
        <v>9.6米</v>
      </c>
      <c r="P241" s="14">
        <v>1</v>
      </c>
      <c r="Q241" s="14">
        <v>0</v>
      </c>
      <c r="R241" s="14">
        <f t="shared" si="39"/>
        <v>1</v>
      </c>
      <c r="S241" s="7" t="str">
        <f t="shared" si="38"/>
        <v>分拣摆渡</v>
      </c>
    </row>
    <row r="242" spans="1:19" s="35" customFormat="1" ht="18.75">
      <c r="A242" s="8">
        <v>43197</v>
      </c>
      <c r="B242" s="10" t="s">
        <v>124</v>
      </c>
      <c r="C242" s="10">
        <v>2111</v>
      </c>
      <c r="D242" s="10">
        <v>2121</v>
      </c>
      <c r="E242" s="11" t="s">
        <v>119</v>
      </c>
      <c r="F242" s="11" t="s">
        <v>482</v>
      </c>
      <c r="G242" s="11" t="s">
        <v>53</v>
      </c>
      <c r="H242" s="11" t="s">
        <v>468</v>
      </c>
      <c r="I242" s="40" t="s">
        <v>803</v>
      </c>
      <c r="J242" s="19" t="s">
        <v>779</v>
      </c>
      <c r="K242" s="7" t="str">
        <f t="shared" si="35"/>
        <v>武汉威伟机械</v>
      </c>
      <c r="L242" s="26" t="str">
        <f>VLOOKUP(N242,ch!$A$1:$B$32,2,0)</f>
        <v>鄂AFX299</v>
      </c>
      <c r="M242" s="10" t="s">
        <v>364</v>
      </c>
      <c r="N242" s="29" t="s">
        <v>403</v>
      </c>
      <c r="O242" s="7" t="str">
        <f t="shared" si="36"/>
        <v>9.6米</v>
      </c>
      <c r="P242" s="14">
        <v>1</v>
      </c>
      <c r="Q242" s="14">
        <v>0</v>
      </c>
      <c r="R242" s="14">
        <f t="shared" si="39"/>
        <v>1</v>
      </c>
      <c r="S242" s="7" t="str">
        <f t="shared" si="38"/>
        <v>分拣摆渡</v>
      </c>
    </row>
    <row r="243" spans="1:19" s="35" customFormat="1" ht="18.75">
      <c r="A243" s="8">
        <v>43197</v>
      </c>
      <c r="B243" s="10" t="s">
        <v>124</v>
      </c>
      <c r="C243" s="10">
        <v>1110</v>
      </c>
      <c r="D243" s="10">
        <v>1120</v>
      </c>
      <c r="E243" s="11" t="s">
        <v>119</v>
      </c>
      <c r="F243" s="11" t="s">
        <v>482</v>
      </c>
      <c r="G243" s="11" t="s">
        <v>53</v>
      </c>
      <c r="H243" s="11" t="s">
        <v>468</v>
      </c>
      <c r="I243" s="40" t="s">
        <v>804</v>
      </c>
      <c r="J243" s="19" t="s">
        <v>780</v>
      </c>
      <c r="K243" s="7" t="str">
        <f t="shared" si="35"/>
        <v>武汉威伟机械</v>
      </c>
      <c r="L243" s="26" t="str">
        <f>VLOOKUP(N243,ch!$A$1:$B$32,2,0)</f>
        <v>鄂AFX299</v>
      </c>
      <c r="M243" s="10" t="s">
        <v>364</v>
      </c>
      <c r="N243" s="29" t="s">
        <v>403</v>
      </c>
      <c r="O243" s="7" t="str">
        <f t="shared" si="36"/>
        <v>9.6米</v>
      </c>
      <c r="P243" s="14">
        <v>1</v>
      </c>
      <c r="Q243" s="14">
        <v>0</v>
      </c>
      <c r="R243" s="14">
        <f t="shared" si="39"/>
        <v>1</v>
      </c>
      <c r="S243" s="7" t="str">
        <f t="shared" si="38"/>
        <v>分拣摆渡</v>
      </c>
    </row>
  </sheetData>
  <phoneticPr fontId="3" type="noConversion"/>
  <conditionalFormatting sqref="I1:J34">
    <cfRule type="duplicateValues" dxfId="37" priority="34"/>
  </conditionalFormatting>
  <conditionalFormatting sqref="I19:I23">
    <cfRule type="duplicateValues" dxfId="36" priority="33"/>
  </conditionalFormatting>
  <conditionalFormatting sqref="I123">
    <cfRule type="duplicateValues" dxfId="35" priority="30"/>
  </conditionalFormatting>
  <conditionalFormatting sqref="J123">
    <cfRule type="duplicateValues" dxfId="34" priority="29"/>
  </conditionalFormatting>
  <conditionalFormatting sqref="I108:I117 I124:I130">
    <cfRule type="duplicateValues" dxfId="33" priority="28"/>
  </conditionalFormatting>
  <conditionalFormatting sqref="J108:J117 J124:J130">
    <cfRule type="duplicateValues" dxfId="32" priority="27"/>
  </conditionalFormatting>
  <conditionalFormatting sqref="I108">
    <cfRule type="duplicateValues" dxfId="31" priority="25"/>
  </conditionalFormatting>
  <conditionalFormatting sqref="I143">
    <cfRule type="duplicateValues" dxfId="30" priority="20"/>
  </conditionalFormatting>
  <conditionalFormatting sqref="J143">
    <cfRule type="duplicateValues" dxfId="29" priority="19"/>
  </conditionalFormatting>
  <conditionalFormatting sqref="I134:I140 I144:I160">
    <cfRule type="duplicateValues" dxfId="28" priority="18"/>
  </conditionalFormatting>
  <conditionalFormatting sqref="J134:J140 J144:J160">
    <cfRule type="duplicateValues" dxfId="27" priority="17"/>
  </conditionalFormatting>
  <conditionalFormatting sqref="I141:I142 I131:I133">
    <cfRule type="duplicateValues" dxfId="26" priority="22"/>
  </conditionalFormatting>
  <conditionalFormatting sqref="J141:J142 J131:J133">
    <cfRule type="duplicateValues" dxfId="25" priority="23"/>
  </conditionalFormatting>
  <conditionalFormatting sqref="I131:I160">
    <cfRule type="duplicateValues" dxfId="24" priority="24"/>
  </conditionalFormatting>
  <conditionalFormatting sqref="I161:J189">
    <cfRule type="duplicateValues" dxfId="23" priority="14"/>
  </conditionalFormatting>
  <conditionalFormatting sqref="I197:J219">
    <cfRule type="duplicateValues" dxfId="22" priority="10"/>
  </conditionalFormatting>
  <conditionalFormatting sqref="I190:J196">
    <cfRule type="duplicateValues" dxfId="21" priority="12"/>
  </conditionalFormatting>
  <conditionalFormatting sqref="I35:J97">
    <cfRule type="duplicateValues" dxfId="20" priority="68"/>
  </conditionalFormatting>
  <conditionalFormatting sqref="I118:J122 I98:J107">
    <cfRule type="duplicateValues" dxfId="19" priority="72"/>
  </conditionalFormatting>
  <conditionalFormatting sqref="I134:J140 I145:J160">
    <cfRule type="duplicateValues" dxfId="18" priority="76"/>
  </conditionalFormatting>
  <conditionalFormatting sqref="J220:J243">
    <cfRule type="duplicateValues" dxfId="17" priority="6"/>
  </conditionalFormatting>
  <conditionalFormatting sqref="J239:J243">
    <cfRule type="duplicateValues" dxfId="16" priority="3"/>
  </conditionalFormatting>
  <conditionalFormatting sqref="I220:I243">
    <cfRule type="duplicateValues" dxfId="15" priority="112"/>
  </conditionalFormatting>
  <conditionalFormatting sqref="I239:I243">
    <cfRule type="duplicateValues" dxfId="14" priority="114"/>
  </conditionalFormatting>
  <conditionalFormatting sqref="I161:I189">
    <cfRule type="duplicateValues" dxfId="13" priority="135"/>
  </conditionalFormatting>
  <conditionalFormatting sqref="I197:I219">
    <cfRule type="duplicateValues" dxfId="12" priority="136"/>
  </conditionalFormatting>
  <conditionalFormatting sqref="I190:I196">
    <cfRule type="duplicateValues" dxfId="11" priority="137"/>
  </conditionalFormatting>
  <conditionalFormatting sqref="I220:J243">
    <cfRule type="duplicateValues" dxfId="10" priority="149"/>
  </conditionalFormatting>
  <conditionalFormatting sqref="I239:J243">
    <cfRule type="duplicateValues" dxfId="9" priority="152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J84"/>
  <sheetViews>
    <sheetView topLeftCell="I40" workbookViewId="0">
      <selection activeCell="N13" sqref="N13"/>
    </sheetView>
  </sheetViews>
  <sheetFormatPr defaultRowHeight="15"/>
  <cols>
    <col min="1" max="1" width="13.25" style="3" bestFit="1" customWidth="1"/>
    <col min="2" max="2" width="8.875" style="3" bestFit="1" customWidth="1"/>
    <col min="3" max="3" width="11.375" style="3" bestFit="1" customWidth="1"/>
    <col min="4" max="4" width="15" style="3" bestFit="1" customWidth="1"/>
    <col min="5" max="5" width="16.625" style="3" bestFit="1" customWidth="1"/>
    <col min="6" max="6" width="22" style="3" bestFit="1" customWidth="1"/>
    <col min="7" max="7" width="16.625" style="3" bestFit="1" customWidth="1"/>
    <col min="8" max="8" width="23.25" style="3" bestFit="1" customWidth="1"/>
    <col min="9" max="9" width="14" style="3" bestFit="1" customWidth="1"/>
    <col min="10" max="11" width="14" style="3" customWidth="1"/>
    <col min="12" max="12" width="16.625" style="3" bestFit="1" customWidth="1"/>
    <col min="13" max="13" width="14.5" style="3" hidden="1" customWidth="1"/>
    <col min="14" max="14" width="14.5" style="30" customWidth="1"/>
    <col min="15" max="15" width="8.875" style="30" bestFit="1" customWidth="1"/>
    <col min="16" max="16" width="7.875" style="3" bestFit="1" customWidth="1"/>
    <col min="17" max="18" width="19.25" style="3" bestFit="1" customWidth="1"/>
    <col min="19" max="19" width="6.5" style="3" bestFit="1" customWidth="1"/>
    <col min="20" max="20" width="11" style="3" customWidth="1"/>
    <col min="21" max="24" width="9" style="3"/>
    <col min="25" max="25" width="9" style="3" customWidth="1"/>
    <col min="26" max="16384" width="9" style="3"/>
  </cols>
  <sheetData>
    <row r="1" spans="1:62">
      <c r="A1" s="64" t="s">
        <v>147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1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</row>
    <row r="2" spans="1:62" ht="21.75" customHeight="1">
      <c r="A2" s="21" t="s">
        <v>0</v>
      </c>
      <c r="B2" s="21" t="s">
        <v>1</v>
      </c>
      <c r="C2" s="21" t="s">
        <v>2</v>
      </c>
      <c r="D2" s="21" t="s">
        <v>3</v>
      </c>
      <c r="E2" s="21" t="s">
        <v>4</v>
      </c>
      <c r="F2" s="21" t="s">
        <v>5</v>
      </c>
      <c r="G2" s="21" t="s">
        <v>6</v>
      </c>
      <c r="H2" s="21" t="s">
        <v>7</v>
      </c>
      <c r="I2" s="21" t="s">
        <v>8</v>
      </c>
      <c r="J2" s="21" t="s">
        <v>332</v>
      </c>
      <c r="K2" s="22" t="s">
        <v>9</v>
      </c>
      <c r="L2" s="21" t="s">
        <v>10</v>
      </c>
      <c r="M2" s="23" t="s">
        <v>363</v>
      </c>
      <c r="N2" s="22" t="s">
        <v>363</v>
      </c>
      <c r="O2" s="22" t="s">
        <v>12</v>
      </c>
      <c r="P2" s="21" t="s">
        <v>13</v>
      </c>
      <c r="Q2" s="21" t="s">
        <v>14</v>
      </c>
      <c r="R2" s="21" t="s">
        <v>15</v>
      </c>
      <c r="S2" s="21" t="s">
        <v>16</v>
      </c>
      <c r="T2" s="24" t="s">
        <v>17</v>
      </c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</row>
    <row r="3" spans="1:62" s="17" customFormat="1" ht="18.75">
      <c r="A3" s="8">
        <v>43192</v>
      </c>
      <c r="B3" s="9" t="s">
        <v>201</v>
      </c>
      <c r="C3" s="25">
        <v>1210</v>
      </c>
      <c r="D3" s="25">
        <v>1343</v>
      </c>
      <c r="E3" s="11" t="s">
        <v>202</v>
      </c>
      <c r="F3" s="11" t="s">
        <v>203</v>
      </c>
      <c r="G3" s="11" t="s">
        <v>204</v>
      </c>
      <c r="H3" s="11" t="s">
        <v>205</v>
      </c>
      <c r="I3" s="12" t="s">
        <v>206</v>
      </c>
      <c r="J3" s="12"/>
      <c r="K3" s="19" t="s">
        <v>207</v>
      </c>
      <c r="L3" s="7" t="str">
        <f t="shared" ref="L3:L9" si="0">IF(A3&lt;&gt;"","武汉威伟机械","------")</f>
        <v>武汉威伟机械</v>
      </c>
      <c r="M3" s="26" t="str">
        <f>VLOOKUP(O3,ch!$A$1:$B$31,2,0)</f>
        <v>鄂FJU350</v>
      </c>
      <c r="N3" s="20" t="s">
        <v>24</v>
      </c>
      <c r="O3" s="29" t="s">
        <v>208</v>
      </c>
      <c r="P3" s="7" t="str">
        <f t="shared" ref="P3:P49" si="1">IF(M3&lt;&gt;"","9.6米","--")</f>
        <v>9.6米</v>
      </c>
      <c r="Q3" s="14">
        <v>14</v>
      </c>
      <c r="R3" s="14">
        <v>0</v>
      </c>
      <c r="S3" s="14">
        <f t="shared" ref="S3:S10" si="2">SUM(Q3:R3)</f>
        <v>14</v>
      </c>
      <c r="T3" s="7" t="str">
        <f t="shared" ref="T3:T48" si="3">IF(A3&lt;&gt;"","分拣摆渡","----")</f>
        <v>分拣摆渡</v>
      </c>
    </row>
    <row r="4" spans="1:62" s="17" customFormat="1" ht="18.75">
      <c r="A4" s="8">
        <v>43192</v>
      </c>
      <c r="B4" s="9" t="s">
        <v>201</v>
      </c>
      <c r="C4" s="25">
        <v>1618</v>
      </c>
      <c r="D4" s="25">
        <v>1755</v>
      </c>
      <c r="E4" s="11" t="s">
        <v>202</v>
      </c>
      <c r="F4" s="11" t="s">
        <v>203</v>
      </c>
      <c r="G4" s="11" t="s">
        <v>204</v>
      </c>
      <c r="H4" s="11" t="s">
        <v>205</v>
      </c>
      <c r="I4" s="12" t="s">
        <v>241</v>
      </c>
      <c r="J4" s="12"/>
      <c r="K4" s="19" t="s">
        <v>242</v>
      </c>
      <c r="L4" s="7" t="str">
        <f t="shared" si="0"/>
        <v>武汉威伟机械</v>
      </c>
      <c r="M4" s="26" t="str">
        <f>VLOOKUP(O4,ch!$A$1:$B$31,2,0)</f>
        <v>鄂AZR876</v>
      </c>
      <c r="N4" s="20" t="s">
        <v>177</v>
      </c>
      <c r="O4" s="29" t="s">
        <v>243</v>
      </c>
      <c r="P4" s="7" t="str">
        <f>IF(M4&lt;&gt;"","9.6米","--")</f>
        <v>9.6米</v>
      </c>
      <c r="Q4" s="14">
        <v>14</v>
      </c>
      <c r="R4" s="14">
        <v>0</v>
      </c>
      <c r="S4" s="14">
        <f>SUM(Q4:R4)</f>
        <v>14</v>
      </c>
      <c r="T4" s="7" t="str">
        <f>IF(A4&lt;&gt;"","分拣摆渡","----")</f>
        <v>分拣摆渡</v>
      </c>
    </row>
    <row r="5" spans="1:62" s="17" customFormat="1" ht="18.75">
      <c r="A5" s="8">
        <v>43192</v>
      </c>
      <c r="B5" s="9" t="s">
        <v>248</v>
      </c>
      <c r="C5" s="25">
        <v>1900</v>
      </c>
      <c r="D5" s="25">
        <v>2115</v>
      </c>
      <c r="E5" s="11" t="s">
        <v>202</v>
      </c>
      <c r="F5" s="11" t="s">
        <v>203</v>
      </c>
      <c r="G5" s="11" t="s">
        <v>204</v>
      </c>
      <c r="H5" s="11" t="s">
        <v>205</v>
      </c>
      <c r="I5" s="12" t="s">
        <v>249</v>
      </c>
      <c r="J5" s="12"/>
      <c r="K5" s="19" t="s">
        <v>250</v>
      </c>
      <c r="L5" s="7" t="str">
        <f t="shared" si="0"/>
        <v>武汉威伟机械</v>
      </c>
      <c r="M5" s="26" t="str">
        <f>VLOOKUP(O5,ch!$A$1:$B$31,2,0)</f>
        <v>鄂ABY256</v>
      </c>
      <c r="N5" s="20" t="s">
        <v>167</v>
      </c>
      <c r="O5" s="29" t="s">
        <v>251</v>
      </c>
      <c r="P5" s="7" t="str">
        <f>IF(M5&lt;&gt;"","9.6米","--")</f>
        <v>9.6米</v>
      </c>
      <c r="Q5" s="14">
        <v>14</v>
      </c>
      <c r="R5" s="14">
        <v>0</v>
      </c>
      <c r="S5" s="14">
        <f>SUM(Q5:R5)</f>
        <v>14</v>
      </c>
      <c r="T5" s="7" t="str">
        <f>IF(A5&lt;&gt;"","分拣摆渡","----")</f>
        <v>分拣摆渡</v>
      </c>
    </row>
    <row r="6" spans="1:62" s="17" customFormat="1" ht="18.75">
      <c r="A6" s="8">
        <v>43192</v>
      </c>
      <c r="B6" s="9" t="s">
        <v>235</v>
      </c>
      <c r="C6" s="25">
        <v>1929</v>
      </c>
      <c r="D6" s="25">
        <v>2123</v>
      </c>
      <c r="E6" s="11" t="s">
        <v>236</v>
      </c>
      <c r="F6" s="11" t="s">
        <v>252</v>
      </c>
      <c r="G6" s="11" t="s">
        <v>204</v>
      </c>
      <c r="H6" s="11" t="s">
        <v>205</v>
      </c>
      <c r="I6" s="12" t="s">
        <v>238</v>
      </c>
      <c r="J6" s="12"/>
      <c r="K6" s="19" t="s">
        <v>239</v>
      </c>
      <c r="L6" s="7" t="str">
        <f t="shared" si="0"/>
        <v>武汉威伟机械</v>
      </c>
      <c r="M6" s="26" t="str">
        <f>VLOOKUP(O6,ch!$A$1:$B$31,2,0)</f>
        <v>鄂AZV377</v>
      </c>
      <c r="N6" s="20" t="s">
        <v>176</v>
      </c>
      <c r="O6" s="29" t="s">
        <v>240</v>
      </c>
      <c r="P6" s="7" t="str">
        <f t="shared" si="1"/>
        <v>9.6米</v>
      </c>
      <c r="Q6" s="14">
        <v>14</v>
      </c>
      <c r="R6" s="14">
        <v>0</v>
      </c>
      <c r="S6" s="14">
        <f t="shared" si="2"/>
        <v>14</v>
      </c>
      <c r="T6" s="7" t="str">
        <f t="shared" si="3"/>
        <v>分拣摆渡</v>
      </c>
    </row>
    <row r="7" spans="1:62" s="17" customFormat="1" ht="18.75">
      <c r="A7" s="8">
        <v>43192</v>
      </c>
      <c r="B7" s="9" t="s">
        <v>244</v>
      </c>
      <c r="C7" s="25">
        <v>1140</v>
      </c>
      <c r="D7" s="25">
        <v>1331</v>
      </c>
      <c r="E7" s="11" t="s">
        <v>236</v>
      </c>
      <c r="F7" s="11" t="s">
        <v>237</v>
      </c>
      <c r="G7" s="11" t="s">
        <v>204</v>
      </c>
      <c r="H7" s="11" t="s">
        <v>205</v>
      </c>
      <c r="I7" s="12" t="s">
        <v>245</v>
      </c>
      <c r="J7" s="12"/>
      <c r="K7" s="19" t="s">
        <v>246</v>
      </c>
      <c r="L7" s="7" t="str">
        <f t="shared" si="0"/>
        <v>武汉威伟机械</v>
      </c>
      <c r="M7" s="26" t="str">
        <f>VLOOKUP(O7,ch!$A$1:$B$31,2,0)</f>
        <v>鄂ALU291</v>
      </c>
      <c r="N7" s="20" t="s">
        <v>182</v>
      </c>
      <c r="O7" s="29" t="s">
        <v>247</v>
      </c>
      <c r="P7" s="7" t="str">
        <f t="shared" si="1"/>
        <v>9.6米</v>
      </c>
      <c r="Q7" s="14">
        <v>14</v>
      </c>
      <c r="R7" s="14">
        <v>0</v>
      </c>
      <c r="S7" s="14">
        <f t="shared" si="2"/>
        <v>14</v>
      </c>
      <c r="T7" s="7" t="str">
        <f t="shared" si="3"/>
        <v>分拣摆渡</v>
      </c>
    </row>
    <row r="8" spans="1:62" s="17" customFormat="1" ht="18.75">
      <c r="A8" s="8">
        <v>43192</v>
      </c>
      <c r="B8" s="9" t="s">
        <v>209</v>
      </c>
      <c r="C8" s="25">
        <v>900</v>
      </c>
      <c r="D8" s="25">
        <v>910</v>
      </c>
      <c r="E8" s="11" t="s">
        <v>315</v>
      </c>
      <c r="F8" s="11" t="s">
        <v>211</v>
      </c>
      <c r="G8" s="11" t="s">
        <v>74</v>
      </c>
      <c r="H8" s="11" t="s">
        <v>212</v>
      </c>
      <c r="I8" s="12" t="s">
        <v>213</v>
      </c>
      <c r="J8" s="12"/>
      <c r="K8" s="13"/>
      <c r="L8" s="7" t="str">
        <f t="shared" si="0"/>
        <v>武汉威伟机械</v>
      </c>
      <c r="M8" s="26" t="str">
        <f>VLOOKUP(O8,ch!$A$1:$B$31,2,0)</f>
        <v>鄂AZV373</v>
      </c>
      <c r="N8" s="20" t="s">
        <v>175</v>
      </c>
      <c r="O8" s="29" t="s">
        <v>196</v>
      </c>
      <c r="P8" s="7" t="str">
        <f t="shared" si="1"/>
        <v>9.6米</v>
      </c>
      <c r="Q8" s="14">
        <v>14</v>
      </c>
      <c r="R8" s="14">
        <v>0</v>
      </c>
      <c r="S8" s="14">
        <f t="shared" si="2"/>
        <v>14</v>
      </c>
      <c r="T8" s="7" t="str">
        <f t="shared" si="3"/>
        <v>分拣摆渡</v>
      </c>
    </row>
    <row r="9" spans="1:62" s="17" customFormat="1" ht="18.75">
      <c r="A9" s="8">
        <v>43192</v>
      </c>
      <c r="B9" s="9" t="s">
        <v>209</v>
      </c>
      <c r="C9" s="25">
        <v>830</v>
      </c>
      <c r="D9" s="25">
        <v>840</v>
      </c>
      <c r="E9" s="11" t="s">
        <v>210</v>
      </c>
      <c r="F9" s="11" t="s">
        <v>211</v>
      </c>
      <c r="G9" s="11" t="s">
        <v>74</v>
      </c>
      <c r="H9" s="11" t="s">
        <v>212</v>
      </c>
      <c r="I9" s="12" t="s">
        <v>214</v>
      </c>
      <c r="J9" s="12"/>
      <c r="K9" s="13"/>
      <c r="L9" s="7" t="str">
        <f t="shared" si="0"/>
        <v>武汉威伟机械</v>
      </c>
      <c r="M9" s="26" t="str">
        <f>VLOOKUP(O9,ch!$A$1:$B$31,2,0)</f>
        <v>鄂AZV373</v>
      </c>
      <c r="N9" s="20" t="s">
        <v>175</v>
      </c>
      <c r="O9" s="29" t="s">
        <v>196</v>
      </c>
      <c r="P9" s="7" t="str">
        <f t="shared" si="1"/>
        <v>9.6米</v>
      </c>
      <c r="Q9" s="14">
        <v>14</v>
      </c>
      <c r="R9" s="14">
        <v>0</v>
      </c>
      <c r="S9" s="14">
        <f t="shared" si="2"/>
        <v>14</v>
      </c>
      <c r="T9" s="7" t="str">
        <f t="shared" si="3"/>
        <v>分拣摆渡</v>
      </c>
    </row>
    <row r="10" spans="1:62" s="17" customFormat="1" ht="18.75">
      <c r="A10" s="8">
        <v>43192</v>
      </c>
      <c r="B10" s="9" t="s">
        <v>209</v>
      </c>
      <c r="C10" s="25">
        <v>748</v>
      </c>
      <c r="D10" s="25">
        <v>758</v>
      </c>
      <c r="E10" s="11" t="s">
        <v>210</v>
      </c>
      <c r="F10" s="11" t="s">
        <v>211</v>
      </c>
      <c r="G10" s="11" t="s">
        <v>74</v>
      </c>
      <c r="H10" s="11" t="s">
        <v>212</v>
      </c>
      <c r="I10" s="12" t="s">
        <v>215</v>
      </c>
      <c r="J10" s="12"/>
      <c r="K10" s="13"/>
      <c r="L10" s="7" t="str">
        <f t="shared" ref="L10" si="4">IF(A10&lt;&gt;"","武汉威伟机械","------")</f>
        <v>武汉威伟机械</v>
      </c>
      <c r="M10" s="26" t="str">
        <f>VLOOKUP(O10,ch!$A$1:$B$31,2,0)</f>
        <v>鄂AZV373</v>
      </c>
      <c r="N10" s="20" t="s">
        <v>175</v>
      </c>
      <c r="O10" s="29" t="s">
        <v>196</v>
      </c>
      <c r="P10" s="7" t="str">
        <f t="shared" ref="P10" si="5">IF(M10&lt;&gt;"","9.6米","--")</f>
        <v>9.6米</v>
      </c>
      <c r="Q10" s="14">
        <v>14</v>
      </c>
      <c r="R10" s="14">
        <v>0</v>
      </c>
      <c r="S10" s="14">
        <f t="shared" si="2"/>
        <v>14</v>
      </c>
      <c r="T10" s="7" t="str">
        <f t="shared" si="3"/>
        <v>分拣摆渡</v>
      </c>
    </row>
    <row r="11" spans="1:62" s="17" customFormat="1" ht="18.75">
      <c r="A11" s="8">
        <v>43192</v>
      </c>
      <c r="B11" s="9" t="s">
        <v>209</v>
      </c>
      <c r="C11" s="25">
        <v>710</v>
      </c>
      <c r="D11" s="25">
        <v>720</v>
      </c>
      <c r="E11" s="11" t="s">
        <v>210</v>
      </c>
      <c r="F11" s="11" t="s">
        <v>211</v>
      </c>
      <c r="G11" s="11" t="s">
        <v>74</v>
      </c>
      <c r="H11" s="11" t="s">
        <v>212</v>
      </c>
      <c r="I11" s="12" t="s">
        <v>216</v>
      </c>
      <c r="J11" s="12"/>
      <c r="K11" s="13"/>
      <c r="L11" s="7" t="str">
        <f t="shared" ref="L11" si="6">IF(A11&lt;&gt;"","武汉威伟机械","------")</f>
        <v>武汉威伟机械</v>
      </c>
      <c r="M11" s="26" t="str">
        <f>VLOOKUP(O11,ch!$A$1:$B$31,2,0)</f>
        <v>鄂AZV373</v>
      </c>
      <c r="N11" s="20" t="s">
        <v>175</v>
      </c>
      <c r="O11" s="29" t="s">
        <v>196</v>
      </c>
      <c r="P11" s="7" t="str">
        <f t="shared" ref="P11" si="7">IF(M11&lt;&gt;"","9.6米","--")</f>
        <v>9.6米</v>
      </c>
      <c r="Q11" s="14">
        <v>14</v>
      </c>
      <c r="R11" s="14">
        <v>0</v>
      </c>
      <c r="S11" s="14">
        <f t="shared" ref="S11" si="8">SUM(Q11:R11)</f>
        <v>14</v>
      </c>
      <c r="T11" s="7" t="str">
        <f t="shared" ref="T11" si="9">IF(A11&lt;&gt;"","分拣摆渡","----")</f>
        <v>分拣摆渡</v>
      </c>
    </row>
    <row r="12" spans="1:62" s="17" customFormat="1" ht="18.75">
      <c r="A12" s="8">
        <v>43192</v>
      </c>
      <c r="B12" s="9" t="s">
        <v>209</v>
      </c>
      <c r="C12" s="25">
        <v>625</v>
      </c>
      <c r="D12" s="25">
        <v>635</v>
      </c>
      <c r="E12" s="11" t="s">
        <v>210</v>
      </c>
      <c r="F12" s="11" t="s">
        <v>211</v>
      </c>
      <c r="G12" s="11" t="s">
        <v>74</v>
      </c>
      <c r="H12" s="11" t="s">
        <v>212</v>
      </c>
      <c r="I12" s="12" t="s">
        <v>217</v>
      </c>
      <c r="J12" s="12"/>
      <c r="K12" s="13"/>
      <c r="L12" s="7" t="str">
        <f t="shared" ref="L12" si="10">IF(A12&lt;&gt;"","武汉威伟机械","------")</f>
        <v>武汉威伟机械</v>
      </c>
      <c r="M12" s="26" t="str">
        <f>VLOOKUP(O12,ch!$A$1:$B$31,2,0)</f>
        <v>鄂AZV373</v>
      </c>
      <c r="N12" s="20" t="s">
        <v>175</v>
      </c>
      <c r="O12" s="29" t="s">
        <v>196</v>
      </c>
      <c r="P12" s="7" t="str">
        <f t="shared" ref="P12" si="11">IF(M12&lt;&gt;"","9.6米","--")</f>
        <v>9.6米</v>
      </c>
      <c r="Q12" s="14">
        <v>14</v>
      </c>
      <c r="R12" s="14">
        <v>0</v>
      </c>
      <c r="S12" s="14">
        <f t="shared" ref="S12" si="12">SUM(Q12:R12)</f>
        <v>14</v>
      </c>
      <c r="T12" s="7" t="str">
        <f t="shared" ref="T12" si="13">IF(A12&lt;&gt;"","分拣摆渡","----")</f>
        <v>分拣摆渡</v>
      </c>
    </row>
    <row r="13" spans="1:62" s="17" customFormat="1" ht="18.75">
      <c r="A13" s="8">
        <v>43192</v>
      </c>
      <c r="B13" s="9" t="s">
        <v>209</v>
      </c>
      <c r="C13" s="25">
        <v>545</v>
      </c>
      <c r="D13" s="25">
        <v>555</v>
      </c>
      <c r="E13" s="11" t="s">
        <v>210</v>
      </c>
      <c r="F13" s="11" t="s">
        <v>211</v>
      </c>
      <c r="G13" s="11" t="s">
        <v>74</v>
      </c>
      <c r="H13" s="11" t="s">
        <v>212</v>
      </c>
      <c r="I13" s="12" t="s">
        <v>218</v>
      </c>
      <c r="J13" s="12"/>
      <c r="K13" s="13"/>
      <c r="L13" s="7" t="str">
        <f t="shared" ref="L13" si="14">IF(A13&lt;&gt;"","武汉威伟机械","------")</f>
        <v>武汉威伟机械</v>
      </c>
      <c r="M13" s="26" t="str">
        <f>VLOOKUP(O13,ch!$A$1:$B$31,2,0)</f>
        <v>鄂AZV373</v>
      </c>
      <c r="N13" s="20" t="s">
        <v>175</v>
      </c>
      <c r="O13" s="29" t="s">
        <v>196</v>
      </c>
      <c r="P13" s="7" t="str">
        <f t="shared" ref="P13" si="15">IF(M13&lt;&gt;"","9.6米","--")</f>
        <v>9.6米</v>
      </c>
      <c r="Q13" s="14">
        <v>14</v>
      </c>
      <c r="R13" s="14">
        <v>0</v>
      </c>
      <c r="S13" s="14">
        <f t="shared" ref="S13" si="16">SUM(Q13:R13)</f>
        <v>14</v>
      </c>
      <c r="T13" s="7" t="str">
        <f t="shared" ref="T13" si="17">IF(A13&lt;&gt;"","分拣摆渡","----")</f>
        <v>分拣摆渡</v>
      </c>
    </row>
    <row r="14" spans="1:62" s="17" customFormat="1" ht="18.75">
      <c r="A14" s="8">
        <v>43192</v>
      </c>
      <c r="B14" s="9" t="s">
        <v>209</v>
      </c>
      <c r="C14" s="25">
        <v>457</v>
      </c>
      <c r="D14" s="25">
        <v>507</v>
      </c>
      <c r="E14" s="11" t="s">
        <v>210</v>
      </c>
      <c r="F14" s="11" t="s">
        <v>211</v>
      </c>
      <c r="G14" s="11" t="s">
        <v>74</v>
      </c>
      <c r="H14" s="11" t="s">
        <v>212</v>
      </c>
      <c r="I14" s="12" t="s">
        <v>219</v>
      </c>
      <c r="J14" s="12"/>
      <c r="K14" s="13"/>
      <c r="L14" s="7" t="str">
        <f t="shared" ref="L14" si="18">IF(A14&lt;&gt;"","武汉威伟机械","------")</f>
        <v>武汉威伟机械</v>
      </c>
      <c r="M14" s="26" t="str">
        <f>VLOOKUP(O14,ch!$A$1:$B$31,2,0)</f>
        <v>鄂AZV373</v>
      </c>
      <c r="N14" s="20" t="s">
        <v>175</v>
      </c>
      <c r="O14" s="29" t="s">
        <v>196</v>
      </c>
      <c r="P14" s="7" t="str">
        <f t="shared" ref="P14" si="19">IF(M14&lt;&gt;"","9.6米","--")</f>
        <v>9.6米</v>
      </c>
      <c r="Q14" s="14">
        <v>14</v>
      </c>
      <c r="R14" s="14">
        <v>0</v>
      </c>
      <c r="S14" s="14">
        <f t="shared" ref="S14" si="20">SUM(Q14:R14)</f>
        <v>14</v>
      </c>
      <c r="T14" s="7" t="str">
        <f t="shared" ref="T14" si="21">IF(A14&lt;&gt;"","分拣摆渡","----")</f>
        <v>分拣摆渡</v>
      </c>
    </row>
    <row r="15" spans="1:62" s="17" customFormat="1" ht="18.75">
      <c r="A15" s="8">
        <v>43192</v>
      </c>
      <c r="B15" s="9" t="s">
        <v>209</v>
      </c>
      <c r="C15" s="25">
        <v>415</v>
      </c>
      <c r="D15" s="25">
        <v>425</v>
      </c>
      <c r="E15" s="11" t="s">
        <v>210</v>
      </c>
      <c r="F15" s="11" t="s">
        <v>211</v>
      </c>
      <c r="G15" s="11" t="s">
        <v>74</v>
      </c>
      <c r="H15" s="11" t="s">
        <v>212</v>
      </c>
      <c r="I15" s="12" t="s">
        <v>220</v>
      </c>
      <c r="J15" s="12"/>
      <c r="K15" s="13"/>
      <c r="L15" s="7" t="str">
        <f t="shared" ref="L15" si="22">IF(A15&lt;&gt;"","武汉威伟机械","------")</f>
        <v>武汉威伟机械</v>
      </c>
      <c r="M15" s="26" t="str">
        <f>VLOOKUP(O15,ch!$A$1:$B$31,2,0)</f>
        <v>鄂AZV373</v>
      </c>
      <c r="N15" s="20" t="s">
        <v>175</v>
      </c>
      <c r="O15" s="29" t="s">
        <v>196</v>
      </c>
      <c r="P15" s="7" t="str">
        <f t="shared" ref="P15" si="23">IF(M15&lt;&gt;"","9.6米","--")</f>
        <v>9.6米</v>
      </c>
      <c r="Q15" s="14">
        <v>14</v>
      </c>
      <c r="R15" s="14">
        <v>0</v>
      </c>
      <c r="S15" s="14">
        <f t="shared" ref="S15" si="24">SUM(Q15:R15)</f>
        <v>14</v>
      </c>
      <c r="T15" s="7" t="str">
        <f t="shared" ref="T15" si="25">IF(A15&lt;&gt;"","分拣摆渡","----")</f>
        <v>分拣摆渡</v>
      </c>
    </row>
    <row r="16" spans="1:62" s="17" customFormat="1" ht="18.75">
      <c r="A16" s="8">
        <v>43192</v>
      </c>
      <c r="B16" s="9" t="s">
        <v>209</v>
      </c>
      <c r="C16" s="25">
        <v>336</v>
      </c>
      <c r="D16" s="25">
        <v>346</v>
      </c>
      <c r="E16" s="11" t="s">
        <v>210</v>
      </c>
      <c r="F16" s="11" t="s">
        <v>211</v>
      </c>
      <c r="G16" s="11" t="s">
        <v>74</v>
      </c>
      <c r="H16" s="11" t="s">
        <v>212</v>
      </c>
      <c r="I16" s="12" t="s">
        <v>221</v>
      </c>
      <c r="J16" s="12"/>
      <c r="K16" s="13"/>
      <c r="L16" s="7" t="str">
        <f t="shared" ref="L16" si="26">IF(A16&lt;&gt;"","武汉威伟机械","------")</f>
        <v>武汉威伟机械</v>
      </c>
      <c r="M16" s="26" t="str">
        <f>VLOOKUP(O16,ch!$A$1:$B$31,2,0)</f>
        <v>鄂AZV373</v>
      </c>
      <c r="N16" s="20" t="s">
        <v>175</v>
      </c>
      <c r="O16" s="29" t="s">
        <v>196</v>
      </c>
      <c r="P16" s="7" t="str">
        <f t="shared" ref="P16" si="27">IF(M16&lt;&gt;"","9.6米","--")</f>
        <v>9.6米</v>
      </c>
      <c r="Q16" s="14">
        <v>14</v>
      </c>
      <c r="R16" s="14">
        <v>0</v>
      </c>
      <c r="S16" s="14">
        <f t="shared" ref="S16" si="28">SUM(Q16:R16)</f>
        <v>14</v>
      </c>
      <c r="T16" s="7" t="str">
        <f t="shared" ref="T16" si="29">IF(A16&lt;&gt;"","分拣摆渡","----")</f>
        <v>分拣摆渡</v>
      </c>
    </row>
    <row r="17" spans="1:20" s="17" customFormat="1" ht="18.75">
      <c r="A17" s="8">
        <v>43192</v>
      </c>
      <c r="B17" s="9" t="s">
        <v>209</v>
      </c>
      <c r="C17" s="25">
        <v>250</v>
      </c>
      <c r="D17" s="25">
        <v>300</v>
      </c>
      <c r="E17" s="11" t="s">
        <v>210</v>
      </c>
      <c r="F17" s="11" t="s">
        <v>211</v>
      </c>
      <c r="G17" s="11" t="s">
        <v>74</v>
      </c>
      <c r="H17" s="11" t="s">
        <v>212</v>
      </c>
      <c r="I17" s="12" t="s">
        <v>222</v>
      </c>
      <c r="J17" s="12"/>
      <c r="K17" s="13"/>
      <c r="L17" s="7" t="str">
        <f t="shared" ref="L17" si="30">IF(A17&lt;&gt;"","武汉威伟机械","------")</f>
        <v>武汉威伟机械</v>
      </c>
      <c r="M17" s="26" t="str">
        <f>VLOOKUP(O17,ch!$A$1:$B$31,2,0)</f>
        <v>鄂AZV373</v>
      </c>
      <c r="N17" s="20" t="s">
        <v>175</v>
      </c>
      <c r="O17" s="29" t="s">
        <v>196</v>
      </c>
      <c r="P17" s="7" t="str">
        <f t="shared" ref="P17" si="31">IF(M17&lt;&gt;"","9.6米","--")</f>
        <v>9.6米</v>
      </c>
      <c r="Q17" s="14">
        <v>14</v>
      </c>
      <c r="R17" s="14">
        <v>0</v>
      </c>
      <c r="S17" s="14">
        <f t="shared" ref="S17" si="32">SUM(Q17:R17)</f>
        <v>14</v>
      </c>
      <c r="T17" s="7" t="str">
        <f t="shared" ref="T17" si="33">IF(A17&lt;&gt;"","分拣摆渡","----")</f>
        <v>分拣摆渡</v>
      </c>
    </row>
    <row r="18" spans="1:20" s="17" customFormat="1" ht="18.75">
      <c r="A18" s="8">
        <v>43192</v>
      </c>
      <c r="B18" s="9" t="s">
        <v>209</v>
      </c>
      <c r="C18" s="25">
        <v>202</v>
      </c>
      <c r="D18" s="25">
        <v>212</v>
      </c>
      <c r="E18" s="11" t="s">
        <v>210</v>
      </c>
      <c r="F18" s="11" t="s">
        <v>211</v>
      </c>
      <c r="G18" s="11" t="s">
        <v>74</v>
      </c>
      <c r="H18" s="11" t="s">
        <v>212</v>
      </c>
      <c r="I18" s="12" t="s">
        <v>223</v>
      </c>
      <c r="J18" s="12"/>
      <c r="K18" s="13"/>
      <c r="L18" s="7" t="str">
        <f t="shared" ref="L18" si="34">IF(A18&lt;&gt;"","武汉威伟机械","------")</f>
        <v>武汉威伟机械</v>
      </c>
      <c r="M18" s="26" t="str">
        <f>VLOOKUP(O18,ch!$A$1:$B$31,2,0)</f>
        <v>鄂AZV373</v>
      </c>
      <c r="N18" s="20" t="s">
        <v>175</v>
      </c>
      <c r="O18" s="29" t="s">
        <v>196</v>
      </c>
      <c r="P18" s="7" t="str">
        <f t="shared" ref="P18" si="35">IF(M18&lt;&gt;"","9.6米","--")</f>
        <v>9.6米</v>
      </c>
      <c r="Q18" s="14">
        <v>13</v>
      </c>
      <c r="R18" s="14">
        <v>0</v>
      </c>
      <c r="S18" s="14">
        <f t="shared" ref="S18" si="36">SUM(Q18:R18)</f>
        <v>13</v>
      </c>
      <c r="T18" s="7" t="str">
        <f t="shared" ref="T18" si="37">IF(A18&lt;&gt;"","分拣摆渡","----")</f>
        <v>分拣摆渡</v>
      </c>
    </row>
    <row r="19" spans="1:20" s="17" customFormat="1" ht="18.75">
      <c r="A19" s="8">
        <v>43192</v>
      </c>
      <c r="B19" s="9" t="s">
        <v>209</v>
      </c>
      <c r="C19" s="25">
        <v>108</v>
      </c>
      <c r="D19" s="25">
        <v>124</v>
      </c>
      <c r="E19" s="11" t="s">
        <v>210</v>
      </c>
      <c r="F19" s="11" t="s">
        <v>211</v>
      </c>
      <c r="G19" s="11" t="s">
        <v>74</v>
      </c>
      <c r="H19" s="11" t="s">
        <v>212</v>
      </c>
      <c r="I19" s="12" t="s">
        <v>224</v>
      </c>
      <c r="J19" s="12"/>
      <c r="K19" s="13"/>
      <c r="L19" s="7" t="str">
        <f t="shared" ref="L19" si="38">IF(A19&lt;&gt;"","武汉威伟机械","------")</f>
        <v>武汉威伟机械</v>
      </c>
      <c r="M19" s="26" t="str">
        <f>VLOOKUP(O19,ch!$A$1:$B$31,2,0)</f>
        <v>鄂AZV373</v>
      </c>
      <c r="N19" s="20" t="s">
        <v>175</v>
      </c>
      <c r="O19" s="29" t="s">
        <v>196</v>
      </c>
      <c r="P19" s="7" t="str">
        <f t="shared" ref="P19" si="39">IF(M19&lt;&gt;"","9.6米","--")</f>
        <v>9.6米</v>
      </c>
      <c r="Q19" s="14">
        <v>14</v>
      </c>
      <c r="R19" s="14">
        <v>0</v>
      </c>
      <c r="S19" s="14">
        <f t="shared" ref="S19" si="40">SUM(Q19:R19)</f>
        <v>14</v>
      </c>
      <c r="T19" s="7" t="str">
        <f t="shared" ref="T19" si="41">IF(A19&lt;&gt;"","分拣摆渡","----")</f>
        <v>分拣摆渡</v>
      </c>
    </row>
    <row r="20" spans="1:20" s="17" customFormat="1" ht="18.75">
      <c r="A20" s="8">
        <v>43192</v>
      </c>
      <c r="B20" s="9" t="s">
        <v>209</v>
      </c>
      <c r="C20" s="25">
        <v>810</v>
      </c>
      <c r="D20" s="25">
        <v>820</v>
      </c>
      <c r="E20" s="11" t="s">
        <v>315</v>
      </c>
      <c r="F20" s="11" t="s">
        <v>211</v>
      </c>
      <c r="G20" s="11" t="s">
        <v>74</v>
      </c>
      <c r="H20" s="11" t="s">
        <v>212</v>
      </c>
      <c r="I20" s="12" t="s">
        <v>225</v>
      </c>
      <c r="J20" s="12"/>
      <c r="K20" s="13"/>
      <c r="L20" s="7" t="str">
        <f t="shared" ref="L20" si="42">IF(A20&lt;&gt;"","武汉威伟机械","------")</f>
        <v>武汉威伟机械</v>
      </c>
      <c r="M20" s="26" t="str">
        <f>VLOOKUP(O20,ch!$A$1:$B$31,2,0)</f>
        <v>鄂ABY277</v>
      </c>
      <c r="N20" s="20" t="s">
        <v>168</v>
      </c>
      <c r="O20" s="29" t="s">
        <v>192</v>
      </c>
      <c r="P20" s="7" t="str">
        <f t="shared" ref="P20" si="43">IF(M20&lt;&gt;"","9.6米","--")</f>
        <v>9.6米</v>
      </c>
      <c r="Q20" s="14">
        <v>14</v>
      </c>
      <c r="R20" s="14">
        <v>0</v>
      </c>
      <c r="S20" s="14">
        <f t="shared" ref="S20" si="44">SUM(Q20:R20)</f>
        <v>14</v>
      </c>
      <c r="T20" s="7" t="str">
        <f t="shared" ref="T20" si="45">IF(A20&lt;&gt;"","分拣摆渡","----")</f>
        <v>分拣摆渡</v>
      </c>
    </row>
    <row r="21" spans="1:20" s="17" customFormat="1" ht="18.75">
      <c r="A21" s="8">
        <v>43192</v>
      </c>
      <c r="B21" s="9" t="s">
        <v>209</v>
      </c>
      <c r="C21" s="25">
        <v>732</v>
      </c>
      <c r="D21" s="25">
        <v>742</v>
      </c>
      <c r="E21" s="11" t="s">
        <v>315</v>
      </c>
      <c r="F21" s="11" t="s">
        <v>211</v>
      </c>
      <c r="G21" s="11" t="s">
        <v>74</v>
      </c>
      <c r="H21" s="11" t="s">
        <v>212</v>
      </c>
      <c r="I21" s="12" t="s">
        <v>226</v>
      </c>
      <c r="J21" s="12"/>
      <c r="K21" s="13"/>
      <c r="L21" s="7" t="str">
        <f t="shared" ref="L21" si="46">IF(A21&lt;&gt;"","武汉威伟机械","------")</f>
        <v>武汉威伟机械</v>
      </c>
      <c r="M21" s="26" t="str">
        <f>VLOOKUP(O21,ch!$A$1:$B$31,2,0)</f>
        <v>鄂ABY277</v>
      </c>
      <c r="N21" s="20" t="s">
        <v>168</v>
      </c>
      <c r="O21" s="29" t="s">
        <v>192</v>
      </c>
      <c r="P21" s="7" t="str">
        <f t="shared" ref="P21" si="47">IF(M21&lt;&gt;"","9.6米","--")</f>
        <v>9.6米</v>
      </c>
      <c r="Q21" s="14">
        <v>14</v>
      </c>
      <c r="R21" s="14">
        <v>0</v>
      </c>
      <c r="S21" s="14">
        <f t="shared" ref="S21" si="48">SUM(Q21:R21)</f>
        <v>14</v>
      </c>
      <c r="T21" s="7" t="str">
        <f t="shared" ref="T21" si="49">IF(A21&lt;&gt;"","分拣摆渡","----")</f>
        <v>分拣摆渡</v>
      </c>
    </row>
    <row r="22" spans="1:20" s="17" customFormat="1" ht="18.75">
      <c r="A22" s="8">
        <v>43192</v>
      </c>
      <c r="B22" s="9" t="s">
        <v>209</v>
      </c>
      <c r="C22" s="25">
        <v>607</v>
      </c>
      <c r="D22" s="25">
        <v>617</v>
      </c>
      <c r="E22" s="11" t="s">
        <v>315</v>
      </c>
      <c r="F22" s="11" t="s">
        <v>211</v>
      </c>
      <c r="G22" s="11" t="s">
        <v>74</v>
      </c>
      <c r="H22" s="11" t="s">
        <v>212</v>
      </c>
      <c r="I22" s="12" t="s">
        <v>227</v>
      </c>
      <c r="J22" s="12"/>
      <c r="K22" s="13"/>
      <c r="L22" s="7" t="str">
        <f t="shared" ref="L22" si="50">IF(A22&lt;&gt;"","武汉威伟机械","------")</f>
        <v>武汉威伟机械</v>
      </c>
      <c r="M22" s="26" t="str">
        <f>VLOOKUP(O22,ch!$A$1:$B$31,2,0)</f>
        <v>鄂ABY277</v>
      </c>
      <c r="N22" s="20" t="s">
        <v>168</v>
      </c>
      <c r="O22" s="29" t="s">
        <v>192</v>
      </c>
      <c r="P22" s="7" t="str">
        <f t="shared" ref="P22" si="51">IF(M22&lt;&gt;"","9.6米","--")</f>
        <v>9.6米</v>
      </c>
      <c r="Q22" s="14">
        <v>14</v>
      </c>
      <c r="R22" s="14">
        <v>0</v>
      </c>
      <c r="S22" s="14">
        <f t="shared" ref="S22" si="52">SUM(Q22:R22)</f>
        <v>14</v>
      </c>
      <c r="T22" s="7" t="str">
        <f t="shared" ref="T22" si="53">IF(A22&lt;&gt;"","分拣摆渡","----")</f>
        <v>分拣摆渡</v>
      </c>
    </row>
    <row r="23" spans="1:20" s="17" customFormat="1" ht="18.75">
      <c r="A23" s="8">
        <v>43192</v>
      </c>
      <c r="B23" s="9" t="s">
        <v>209</v>
      </c>
      <c r="C23" s="25">
        <v>525</v>
      </c>
      <c r="D23" s="25">
        <v>535</v>
      </c>
      <c r="E23" s="11" t="s">
        <v>315</v>
      </c>
      <c r="F23" s="11" t="s">
        <v>211</v>
      </c>
      <c r="G23" s="11" t="s">
        <v>74</v>
      </c>
      <c r="H23" s="11" t="s">
        <v>212</v>
      </c>
      <c r="I23" s="12" t="s">
        <v>228</v>
      </c>
      <c r="J23" s="12"/>
      <c r="K23" s="13"/>
      <c r="L23" s="7" t="str">
        <f t="shared" ref="L23" si="54">IF(A23&lt;&gt;"","武汉威伟机械","------")</f>
        <v>武汉威伟机械</v>
      </c>
      <c r="M23" s="26" t="str">
        <f>VLOOKUP(O23,ch!$A$1:$B$31,2,0)</f>
        <v>鄂ABY277</v>
      </c>
      <c r="N23" s="20" t="s">
        <v>168</v>
      </c>
      <c r="O23" s="29" t="s">
        <v>192</v>
      </c>
      <c r="P23" s="7" t="str">
        <f t="shared" ref="P23" si="55">IF(M23&lt;&gt;"","9.6米","--")</f>
        <v>9.6米</v>
      </c>
      <c r="Q23" s="14">
        <v>14</v>
      </c>
      <c r="R23" s="14">
        <v>0</v>
      </c>
      <c r="S23" s="14">
        <f t="shared" ref="S23" si="56">SUM(Q23:R23)</f>
        <v>14</v>
      </c>
      <c r="T23" s="7" t="str">
        <f t="shared" ref="T23" si="57">IF(A23&lt;&gt;"","分拣摆渡","----")</f>
        <v>分拣摆渡</v>
      </c>
    </row>
    <row r="24" spans="1:20" s="17" customFormat="1" ht="18.75">
      <c r="A24" s="8">
        <v>43192</v>
      </c>
      <c r="B24" s="9" t="s">
        <v>209</v>
      </c>
      <c r="C24" s="25">
        <v>455</v>
      </c>
      <c r="D24" s="25">
        <v>505</v>
      </c>
      <c r="E24" s="11" t="s">
        <v>315</v>
      </c>
      <c r="F24" s="11" t="s">
        <v>211</v>
      </c>
      <c r="G24" s="11" t="s">
        <v>74</v>
      </c>
      <c r="H24" s="11" t="s">
        <v>212</v>
      </c>
      <c r="I24" s="12" t="s">
        <v>229</v>
      </c>
      <c r="J24" s="12"/>
      <c r="K24" s="13"/>
      <c r="L24" s="7" t="str">
        <f t="shared" ref="L24" si="58">IF(A24&lt;&gt;"","武汉威伟机械","------")</f>
        <v>武汉威伟机械</v>
      </c>
      <c r="M24" s="26" t="str">
        <f>VLOOKUP(O24,ch!$A$1:$B$31,2,0)</f>
        <v>鄂ABY277</v>
      </c>
      <c r="N24" s="20" t="s">
        <v>168</v>
      </c>
      <c r="O24" s="29" t="s">
        <v>192</v>
      </c>
      <c r="P24" s="7" t="str">
        <f t="shared" ref="P24" si="59">IF(M24&lt;&gt;"","9.6米","--")</f>
        <v>9.6米</v>
      </c>
      <c r="Q24" s="14">
        <v>14</v>
      </c>
      <c r="R24" s="14">
        <v>0</v>
      </c>
      <c r="S24" s="14">
        <f t="shared" ref="S24" si="60">SUM(Q24:R24)</f>
        <v>14</v>
      </c>
      <c r="T24" s="7" t="str">
        <f t="shared" ref="T24" si="61">IF(A24&lt;&gt;"","分拣摆渡","----")</f>
        <v>分拣摆渡</v>
      </c>
    </row>
    <row r="25" spans="1:20" s="17" customFormat="1" ht="18.75">
      <c r="A25" s="8">
        <v>43192</v>
      </c>
      <c r="B25" s="9" t="s">
        <v>209</v>
      </c>
      <c r="C25" s="25">
        <v>355</v>
      </c>
      <c r="D25" s="25">
        <v>405</v>
      </c>
      <c r="E25" s="11" t="s">
        <v>315</v>
      </c>
      <c r="F25" s="11" t="s">
        <v>211</v>
      </c>
      <c r="G25" s="11" t="s">
        <v>74</v>
      </c>
      <c r="H25" s="11" t="s">
        <v>212</v>
      </c>
      <c r="I25" s="12" t="s">
        <v>230</v>
      </c>
      <c r="J25" s="12"/>
      <c r="K25" s="13"/>
      <c r="L25" s="7" t="str">
        <f t="shared" ref="L25" si="62">IF(A25&lt;&gt;"","武汉威伟机械","------")</f>
        <v>武汉威伟机械</v>
      </c>
      <c r="M25" s="26" t="str">
        <f>VLOOKUP(O25,ch!$A$1:$B$31,2,0)</f>
        <v>鄂ABY277</v>
      </c>
      <c r="N25" s="20" t="s">
        <v>168</v>
      </c>
      <c r="O25" s="29" t="s">
        <v>192</v>
      </c>
      <c r="P25" s="7" t="str">
        <f t="shared" ref="P25" si="63">IF(M25&lt;&gt;"","9.6米","--")</f>
        <v>9.6米</v>
      </c>
      <c r="Q25" s="14">
        <v>14</v>
      </c>
      <c r="R25" s="14">
        <v>0</v>
      </c>
      <c r="S25" s="14">
        <f t="shared" ref="S25" si="64">SUM(Q25:R25)</f>
        <v>14</v>
      </c>
      <c r="T25" s="7" t="str">
        <f t="shared" ref="T25" si="65">IF(A25&lt;&gt;"","分拣摆渡","----")</f>
        <v>分拣摆渡</v>
      </c>
    </row>
    <row r="26" spans="1:20" s="17" customFormat="1" ht="18.75">
      <c r="A26" s="8">
        <v>43192</v>
      </c>
      <c r="B26" s="9" t="s">
        <v>209</v>
      </c>
      <c r="C26" s="25">
        <v>310</v>
      </c>
      <c r="D26" s="25">
        <v>320</v>
      </c>
      <c r="E26" s="11" t="s">
        <v>315</v>
      </c>
      <c r="F26" s="11" t="s">
        <v>211</v>
      </c>
      <c r="G26" s="11" t="s">
        <v>74</v>
      </c>
      <c r="H26" s="11" t="s">
        <v>212</v>
      </c>
      <c r="I26" s="12" t="s">
        <v>231</v>
      </c>
      <c r="J26" s="12"/>
      <c r="K26" s="13"/>
      <c r="L26" s="7" t="str">
        <f t="shared" ref="L26" si="66">IF(A26&lt;&gt;"","武汉威伟机械","------")</f>
        <v>武汉威伟机械</v>
      </c>
      <c r="M26" s="26" t="str">
        <f>VLOOKUP(O26,ch!$A$1:$B$31,2,0)</f>
        <v>鄂ABY277</v>
      </c>
      <c r="N26" s="20" t="s">
        <v>168</v>
      </c>
      <c r="O26" s="29" t="s">
        <v>192</v>
      </c>
      <c r="P26" s="7" t="str">
        <f t="shared" ref="P26" si="67">IF(M26&lt;&gt;"","9.6米","--")</f>
        <v>9.6米</v>
      </c>
      <c r="Q26" s="14">
        <v>14</v>
      </c>
      <c r="R26" s="14">
        <v>0</v>
      </c>
      <c r="S26" s="14">
        <f t="shared" ref="S26" si="68">SUM(Q26:R26)</f>
        <v>14</v>
      </c>
      <c r="T26" s="7" t="str">
        <f t="shared" ref="T26" si="69">IF(A26&lt;&gt;"","分拣摆渡","----")</f>
        <v>分拣摆渡</v>
      </c>
    </row>
    <row r="27" spans="1:20" s="17" customFormat="1" ht="18.75">
      <c r="A27" s="8">
        <v>43192</v>
      </c>
      <c r="B27" s="9" t="s">
        <v>209</v>
      </c>
      <c r="C27" s="25">
        <v>225</v>
      </c>
      <c r="D27" s="25">
        <v>235</v>
      </c>
      <c r="E27" s="11" t="s">
        <v>315</v>
      </c>
      <c r="F27" s="11" t="s">
        <v>211</v>
      </c>
      <c r="G27" s="11" t="s">
        <v>74</v>
      </c>
      <c r="H27" s="11" t="s">
        <v>212</v>
      </c>
      <c r="I27" s="12" t="s">
        <v>232</v>
      </c>
      <c r="J27" s="12"/>
      <c r="K27" s="13"/>
      <c r="L27" s="7" t="str">
        <f t="shared" ref="L27" si="70">IF(A27&lt;&gt;"","武汉威伟机械","------")</f>
        <v>武汉威伟机械</v>
      </c>
      <c r="M27" s="26" t="str">
        <f>VLOOKUP(O27,ch!$A$1:$B$31,2,0)</f>
        <v>鄂ABY277</v>
      </c>
      <c r="N27" s="20" t="s">
        <v>168</v>
      </c>
      <c r="O27" s="29" t="s">
        <v>192</v>
      </c>
      <c r="P27" s="7" t="str">
        <f t="shared" ref="P27" si="71">IF(M27&lt;&gt;"","9.6米","--")</f>
        <v>9.6米</v>
      </c>
      <c r="Q27" s="14">
        <v>14</v>
      </c>
      <c r="R27" s="14">
        <v>0</v>
      </c>
      <c r="S27" s="14">
        <f t="shared" ref="S27" si="72">SUM(Q27:R27)</f>
        <v>14</v>
      </c>
      <c r="T27" s="7" t="str">
        <f t="shared" ref="T27" si="73">IF(A27&lt;&gt;"","分拣摆渡","----")</f>
        <v>分拣摆渡</v>
      </c>
    </row>
    <row r="28" spans="1:20" s="17" customFormat="1" ht="18.75">
      <c r="A28" s="8">
        <v>43192</v>
      </c>
      <c r="B28" s="9" t="s">
        <v>209</v>
      </c>
      <c r="C28" s="25">
        <v>133</v>
      </c>
      <c r="D28" s="25">
        <v>141</v>
      </c>
      <c r="E28" s="11" t="s">
        <v>315</v>
      </c>
      <c r="F28" s="11" t="s">
        <v>211</v>
      </c>
      <c r="G28" s="11" t="s">
        <v>74</v>
      </c>
      <c r="H28" s="11" t="s">
        <v>212</v>
      </c>
      <c r="I28" s="12" t="s">
        <v>233</v>
      </c>
      <c r="J28" s="12"/>
      <c r="K28" s="13"/>
      <c r="L28" s="7" t="str">
        <f t="shared" ref="L28" si="74">IF(A28&lt;&gt;"","武汉威伟机械","------")</f>
        <v>武汉威伟机械</v>
      </c>
      <c r="M28" s="26" t="str">
        <f>VLOOKUP(O28,ch!$A$1:$B$31,2,0)</f>
        <v>鄂ABY277</v>
      </c>
      <c r="N28" s="20" t="s">
        <v>168</v>
      </c>
      <c r="O28" s="29" t="s">
        <v>192</v>
      </c>
      <c r="P28" s="7" t="str">
        <f t="shared" ref="P28" si="75">IF(M28&lt;&gt;"","9.6米","--")</f>
        <v>9.6米</v>
      </c>
      <c r="Q28" s="14">
        <v>11</v>
      </c>
      <c r="R28" s="14">
        <v>0</v>
      </c>
      <c r="S28" s="14">
        <f t="shared" ref="S28" si="76">SUM(Q28:R28)</f>
        <v>11</v>
      </c>
      <c r="T28" s="7" t="str">
        <f t="shared" ref="T28" si="77">IF(A28&lt;&gt;"","分拣摆渡","----")</f>
        <v>分拣摆渡</v>
      </c>
    </row>
    <row r="29" spans="1:20" s="17" customFormat="1" ht="18.75">
      <c r="A29" s="8">
        <v>43192</v>
      </c>
      <c r="B29" s="9" t="s">
        <v>209</v>
      </c>
      <c r="C29" s="25">
        <v>30</v>
      </c>
      <c r="D29" s="25">
        <v>40</v>
      </c>
      <c r="E29" s="11" t="s">
        <v>315</v>
      </c>
      <c r="F29" s="11" t="s">
        <v>211</v>
      </c>
      <c r="G29" s="11" t="s">
        <v>74</v>
      </c>
      <c r="H29" s="11" t="s">
        <v>212</v>
      </c>
      <c r="I29" s="12" t="s">
        <v>234</v>
      </c>
      <c r="J29" s="12"/>
      <c r="K29" s="13"/>
      <c r="L29" s="7" t="str">
        <f t="shared" ref="L29" si="78">IF(A29&lt;&gt;"","武汉威伟机械","------")</f>
        <v>武汉威伟机械</v>
      </c>
      <c r="M29" s="26" t="str">
        <f>VLOOKUP(O29,ch!$A$1:$B$31,2,0)</f>
        <v>鄂ABY277</v>
      </c>
      <c r="N29" s="20" t="s">
        <v>168</v>
      </c>
      <c r="O29" s="29" t="s">
        <v>192</v>
      </c>
      <c r="P29" s="7" t="str">
        <f t="shared" ref="P29" si="79">IF(M29&lt;&gt;"","9.6米","--")</f>
        <v>9.6米</v>
      </c>
      <c r="Q29" s="14">
        <v>11</v>
      </c>
      <c r="R29" s="14">
        <v>0</v>
      </c>
      <c r="S29" s="14">
        <f t="shared" ref="S29:S39" si="80">SUM(Q29:R29)</f>
        <v>11</v>
      </c>
      <c r="T29" s="7" t="str">
        <f t="shared" ref="T29" si="81">IF(A29&lt;&gt;"","分拣摆渡","----")</f>
        <v>分拣摆渡</v>
      </c>
    </row>
    <row r="30" spans="1:20" s="17" customFormat="1" ht="18.75">
      <c r="A30" s="8">
        <v>43192</v>
      </c>
      <c r="B30" s="9" t="s">
        <v>209</v>
      </c>
      <c r="C30" s="25">
        <v>850</v>
      </c>
      <c r="D30" s="25">
        <v>900</v>
      </c>
      <c r="E30" s="11" t="s">
        <v>315</v>
      </c>
      <c r="F30" s="11" t="s">
        <v>120</v>
      </c>
      <c r="G30" s="11" t="s">
        <v>74</v>
      </c>
      <c r="H30" s="11" t="s">
        <v>212</v>
      </c>
      <c r="I30" s="12" t="s">
        <v>333</v>
      </c>
      <c r="J30" s="12"/>
      <c r="K30" s="13"/>
      <c r="L30" s="7" t="str">
        <f t="shared" ref="L30" si="82">IF(A30&lt;&gt;"","武汉威伟机械","------")</f>
        <v>武汉威伟机械</v>
      </c>
      <c r="M30" s="26" t="str">
        <f>VLOOKUP(O30,ch!$A$1:$B$31,2,0)</f>
        <v>鄂ABY277</v>
      </c>
      <c r="N30" s="20" t="s">
        <v>168</v>
      </c>
      <c r="O30" s="29" t="s">
        <v>192</v>
      </c>
      <c r="P30" s="7" t="str">
        <f t="shared" ref="P30" si="83">IF(M30&lt;&gt;"","9.6米","--")</f>
        <v>9.6米</v>
      </c>
      <c r="Q30" s="14">
        <v>14</v>
      </c>
      <c r="R30" s="14">
        <v>0</v>
      </c>
      <c r="S30" s="14">
        <f t="shared" ref="S30" si="84">SUM(Q30:R30)</f>
        <v>14</v>
      </c>
      <c r="T30" s="7" t="str">
        <f t="shared" ref="T30" si="85">IF(A30&lt;&gt;"","分拣摆渡","----")</f>
        <v>分拣摆渡</v>
      </c>
    </row>
    <row r="31" spans="1:20" s="17" customFormat="1" ht="18.75">
      <c r="A31" s="8">
        <v>43192</v>
      </c>
      <c r="B31" s="9" t="s">
        <v>209</v>
      </c>
      <c r="C31" s="25">
        <v>655</v>
      </c>
      <c r="D31" s="25">
        <v>705</v>
      </c>
      <c r="E31" s="11" t="s">
        <v>315</v>
      </c>
      <c r="F31" s="11" t="s">
        <v>120</v>
      </c>
      <c r="G31" s="11" t="s">
        <v>74</v>
      </c>
      <c r="H31" s="11" t="s">
        <v>212</v>
      </c>
      <c r="I31" s="12" t="s">
        <v>334</v>
      </c>
      <c r="J31" s="12"/>
      <c r="K31" s="13"/>
      <c r="L31" s="7" t="str">
        <f t="shared" ref="L31" si="86">IF(A31&lt;&gt;"","武汉威伟机械","------")</f>
        <v>武汉威伟机械</v>
      </c>
      <c r="M31" s="26" t="str">
        <f>VLOOKUP(O31,ch!$A$1:$B$31,2,0)</f>
        <v>鄂ABY277</v>
      </c>
      <c r="N31" s="20" t="s">
        <v>168</v>
      </c>
      <c r="O31" s="29" t="s">
        <v>192</v>
      </c>
      <c r="P31" s="7" t="str">
        <f t="shared" ref="P31" si="87">IF(M31&lt;&gt;"","9.6米","--")</f>
        <v>9.6米</v>
      </c>
      <c r="Q31" s="14">
        <v>14</v>
      </c>
      <c r="R31" s="14">
        <v>0</v>
      </c>
      <c r="S31" s="14">
        <f t="shared" ref="S31" si="88">SUM(Q31:R31)</f>
        <v>14</v>
      </c>
      <c r="T31" s="7" t="str">
        <f t="shared" ref="T31" si="89">IF(A31&lt;&gt;"","分拣摆渡","----")</f>
        <v>分拣摆渡</v>
      </c>
    </row>
    <row r="32" spans="1:20" s="17" customFormat="1" ht="18.75">
      <c r="A32" s="8">
        <v>43192</v>
      </c>
      <c r="B32" s="9" t="s">
        <v>279</v>
      </c>
      <c r="C32" s="25">
        <v>2045</v>
      </c>
      <c r="D32" s="25">
        <v>2115</v>
      </c>
      <c r="E32" s="11" t="s">
        <v>74</v>
      </c>
      <c r="F32" s="11" t="s">
        <v>75</v>
      </c>
      <c r="G32" s="11" t="s">
        <v>204</v>
      </c>
      <c r="H32" s="11" t="s">
        <v>205</v>
      </c>
      <c r="I32" s="12" t="s">
        <v>280</v>
      </c>
      <c r="J32" s="12"/>
      <c r="K32" s="19" t="s">
        <v>281</v>
      </c>
      <c r="L32" s="7" t="str">
        <f t="shared" ref="L32" si="90">IF(A32&lt;&gt;"","武汉威伟机械","------")</f>
        <v>武汉威伟机械</v>
      </c>
      <c r="M32" s="26" t="str">
        <f>VLOOKUP(O32,ch!$A$1:$B$31,2,0)</f>
        <v>鄂AAW309</v>
      </c>
      <c r="N32" s="20" t="s">
        <v>166</v>
      </c>
      <c r="O32" s="29" t="s">
        <v>144</v>
      </c>
      <c r="P32" s="7" t="str">
        <f t="shared" ref="P32" si="91">IF(M32&lt;&gt;"","9.6米","--")</f>
        <v>9.6米</v>
      </c>
      <c r="Q32" s="14">
        <v>14</v>
      </c>
      <c r="R32" s="14">
        <v>0</v>
      </c>
      <c r="S32" s="14">
        <f t="shared" ref="S32" si="92">SUM(Q32:R32)</f>
        <v>14</v>
      </c>
      <c r="T32" s="7" t="str">
        <f t="shared" ref="T32" si="93">IF(A32&lt;&gt;"","分拣摆渡","----")</f>
        <v>分拣摆渡</v>
      </c>
    </row>
    <row r="33" spans="1:20" s="17" customFormat="1" ht="18.75">
      <c r="A33" s="8">
        <v>43192</v>
      </c>
      <c r="B33" s="9" t="s">
        <v>279</v>
      </c>
      <c r="C33" s="25">
        <v>2206</v>
      </c>
      <c r="D33" s="25">
        <v>2225</v>
      </c>
      <c r="E33" s="11" t="s">
        <v>74</v>
      </c>
      <c r="F33" s="11" t="s">
        <v>75</v>
      </c>
      <c r="G33" s="11" t="s">
        <v>204</v>
      </c>
      <c r="H33" s="11" t="s">
        <v>205</v>
      </c>
      <c r="I33" s="12" t="s">
        <v>282</v>
      </c>
      <c r="J33" s="12"/>
      <c r="K33" s="19" t="s">
        <v>283</v>
      </c>
      <c r="L33" s="7" t="str">
        <f t="shared" ref="L33" si="94">IF(A33&lt;&gt;"","武汉威伟机械","------")</f>
        <v>武汉威伟机械</v>
      </c>
      <c r="M33" s="26" t="str">
        <f>VLOOKUP(O33,ch!$A$1:$B$31,2,0)</f>
        <v>鄂AAW309</v>
      </c>
      <c r="N33" s="20" t="s">
        <v>166</v>
      </c>
      <c r="O33" s="29" t="s">
        <v>144</v>
      </c>
      <c r="P33" s="7" t="str">
        <f t="shared" ref="P33" si="95">IF(M33&lt;&gt;"","9.6米","--")</f>
        <v>9.6米</v>
      </c>
      <c r="Q33" s="14">
        <v>8</v>
      </c>
      <c r="R33" s="14">
        <v>0</v>
      </c>
      <c r="S33" s="14">
        <f t="shared" ref="S33" si="96">SUM(Q33:R33)</f>
        <v>8</v>
      </c>
      <c r="T33" s="7" t="str">
        <f t="shared" ref="T33" si="97">IF(A33&lt;&gt;"","分拣摆渡","----")</f>
        <v>分拣摆渡</v>
      </c>
    </row>
    <row r="34" spans="1:20" s="17" customFormat="1" ht="18.75">
      <c r="A34" s="8">
        <v>43192</v>
      </c>
      <c r="B34" s="9" t="s">
        <v>302</v>
      </c>
      <c r="C34" s="25">
        <v>2116</v>
      </c>
      <c r="D34" s="25">
        <v>2136</v>
      </c>
      <c r="E34" s="11" t="s">
        <v>74</v>
      </c>
      <c r="F34" s="11" t="s">
        <v>75</v>
      </c>
      <c r="G34" s="11" t="s">
        <v>31</v>
      </c>
      <c r="H34" s="11" t="s">
        <v>73</v>
      </c>
      <c r="I34" s="12" t="s">
        <v>303</v>
      </c>
      <c r="J34" s="12"/>
      <c r="K34" s="19" t="s">
        <v>304</v>
      </c>
      <c r="L34" s="7" t="str">
        <f>IF(A34&lt;&gt;"","武汉威伟机械","------")</f>
        <v>武汉威伟机械</v>
      </c>
      <c r="M34" s="26" t="str">
        <f>VLOOKUP(O34,ch!$A$1:$B$31,2,0)</f>
        <v>鄂AZR992</v>
      </c>
      <c r="N34" s="20" t="s">
        <v>184</v>
      </c>
      <c r="O34" s="29" t="s">
        <v>305</v>
      </c>
      <c r="P34" s="7" t="str">
        <f>IF(M34&lt;&gt;"","9.6米","--")</f>
        <v>9.6米</v>
      </c>
      <c r="Q34" s="14">
        <v>12</v>
      </c>
      <c r="R34" s="14">
        <v>0</v>
      </c>
      <c r="S34" s="14">
        <f>SUM(Q34:R34)</f>
        <v>12</v>
      </c>
      <c r="T34" s="7" t="str">
        <f>IF(A34&lt;&gt;"","分拣摆渡","----")</f>
        <v>分拣摆渡</v>
      </c>
    </row>
    <row r="35" spans="1:20" s="17" customFormat="1" ht="18.75">
      <c r="A35" s="8">
        <v>43192</v>
      </c>
      <c r="B35" s="9" t="s">
        <v>279</v>
      </c>
      <c r="C35" s="25">
        <v>2018</v>
      </c>
      <c r="D35" s="25">
        <v>2034</v>
      </c>
      <c r="E35" s="11" t="s">
        <v>74</v>
      </c>
      <c r="F35" s="11" t="s">
        <v>75</v>
      </c>
      <c r="G35" s="11" t="s">
        <v>31</v>
      </c>
      <c r="H35" s="11" t="s">
        <v>73</v>
      </c>
      <c r="I35" s="12" t="s">
        <v>306</v>
      </c>
      <c r="J35" s="12"/>
      <c r="K35" s="19" t="s">
        <v>307</v>
      </c>
      <c r="L35" s="7" t="str">
        <f t="shared" ref="L35" si="98">IF(A35&lt;&gt;"","武汉威伟机械","------")</f>
        <v>武汉威伟机械</v>
      </c>
      <c r="M35" s="26" t="str">
        <f>VLOOKUP(O35,ch!$A$1:$B$31,2,0)</f>
        <v>鄂AZR992</v>
      </c>
      <c r="N35" s="20" t="s">
        <v>184</v>
      </c>
      <c r="O35" s="29" t="s">
        <v>305</v>
      </c>
      <c r="P35" s="7" t="str">
        <f t="shared" ref="P35" si="99">IF(M35&lt;&gt;"","9.6米","--")</f>
        <v>9.6米</v>
      </c>
      <c r="Q35" s="14">
        <v>14</v>
      </c>
      <c r="R35" s="14">
        <v>0</v>
      </c>
      <c r="S35" s="14">
        <f t="shared" ref="S35" si="100">SUM(Q35:R35)</f>
        <v>14</v>
      </c>
      <c r="T35" s="7" t="str">
        <f t="shared" ref="T35" si="101">IF(A35&lt;&gt;"","分拣摆渡","----")</f>
        <v>分拣摆渡</v>
      </c>
    </row>
    <row r="36" spans="1:20" s="17" customFormat="1" ht="18.75">
      <c r="A36" s="8">
        <v>43192</v>
      </c>
      <c r="B36" s="9" t="s">
        <v>308</v>
      </c>
      <c r="C36" s="25">
        <v>1755</v>
      </c>
      <c r="D36" s="25">
        <v>1840</v>
      </c>
      <c r="E36" s="11" t="s">
        <v>74</v>
      </c>
      <c r="F36" s="11" t="s">
        <v>75</v>
      </c>
      <c r="G36" s="11" t="s">
        <v>31</v>
      </c>
      <c r="H36" s="11" t="s">
        <v>73</v>
      </c>
      <c r="I36" s="12" t="s">
        <v>309</v>
      </c>
      <c r="J36" s="12"/>
      <c r="K36" s="19" t="s">
        <v>310</v>
      </c>
      <c r="L36" s="7" t="str">
        <f t="shared" ref="L36" si="102">IF(A36&lt;&gt;"","武汉威伟机械","------")</f>
        <v>武汉威伟机械</v>
      </c>
      <c r="M36" s="26" t="str">
        <f>VLOOKUP(O36,ch!$A$1:$B$31,2,0)</f>
        <v>鄂AZR992</v>
      </c>
      <c r="N36" s="20" t="s">
        <v>184</v>
      </c>
      <c r="O36" s="29" t="s">
        <v>305</v>
      </c>
      <c r="P36" s="7" t="str">
        <f t="shared" ref="P36" si="103">IF(M36&lt;&gt;"","9.6米","--")</f>
        <v>9.6米</v>
      </c>
      <c r="Q36" s="14">
        <v>14</v>
      </c>
      <c r="R36" s="14">
        <v>0</v>
      </c>
      <c r="S36" s="14">
        <f t="shared" ref="S36" si="104">SUM(Q36:R36)</f>
        <v>14</v>
      </c>
      <c r="T36" s="7" t="str">
        <f t="shared" ref="T36" si="105">IF(A36&lt;&gt;"","分拣摆渡","----")</f>
        <v>分拣摆渡</v>
      </c>
    </row>
    <row r="37" spans="1:20" s="17" customFormat="1" ht="18.75">
      <c r="A37" s="8">
        <v>43192</v>
      </c>
      <c r="B37" s="9" t="s">
        <v>311</v>
      </c>
      <c r="C37" s="25">
        <v>1215</v>
      </c>
      <c r="D37" s="25">
        <v>1237</v>
      </c>
      <c r="E37" s="11" t="s">
        <v>74</v>
      </c>
      <c r="F37" s="11" t="s">
        <v>75</v>
      </c>
      <c r="G37" s="11" t="s">
        <v>31</v>
      </c>
      <c r="H37" s="11" t="s">
        <v>73</v>
      </c>
      <c r="I37" s="12" t="s">
        <v>312</v>
      </c>
      <c r="J37" s="12"/>
      <c r="K37" s="19" t="s">
        <v>313</v>
      </c>
      <c r="L37" s="7" t="str">
        <f t="shared" ref="L37:L38" si="106">IF(A37&lt;&gt;"","武汉威伟机械","------")</f>
        <v>武汉威伟机械</v>
      </c>
      <c r="M37" s="26" t="str">
        <f>VLOOKUP(O37,ch!$A$1:$B$31,2,0)</f>
        <v>鄂AZR992</v>
      </c>
      <c r="N37" s="20" t="s">
        <v>184</v>
      </c>
      <c r="O37" s="29" t="s">
        <v>305</v>
      </c>
      <c r="P37" s="7" t="str">
        <f t="shared" ref="P37:P38" si="107">IF(M37&lt;&gt;"","9.6米","--")</f>
        <v>9.6米</v>
      </c>
      <c r="Q37" s="14">
        <v>12</v>
      </c>
      <c r="R37" s="14">
        <v>0</v>
      </c>
      <c r="S37" s="14">
        <f t="shared" ref="S37:S38" si="108">SUM(Q37:R37)</f>
        <v>12</v>
      </c>
      <c r="T37" s="7" t="str">
        <f t="shared" ref="T37:T38" si="109">IF(A37&lt;&gt;"","分拣摆渡","----")</f>
        <v>分拣摆渡</v>
      </c>
    </row>
    <row r="38" spans="1:20" s="17" customFormat="1" ht="18.75">
      <c r="A38" s="8">
        <v>43192</v>
      </c>
      <c r="B38" s="9" t="s">
        <v>335</v>
      </c>
      <c r="C38" s="25">
        <v>2055</v>
      </c>
      <c r="D38" s="25">
        <v>2127</v>
      </c>
      <c r="E38" s="11" t="s">
        <v>74</v>
      </c>
      <c r="F38" s="11" t="s">
        <v>140</v>
      </c>
      <c r="G38" s="11" t="s">
        <v>31</v>
      </c>
      <c r="H38" s="11" t="s">
        <v>73</v>
      </c>
      <c r="I38" s="12" t="s">
        <v>336</v>
      </c>
      <c r="J38" s="43"/>
      <c r="K38" s="19" t="s">
        <v>337</v>
      </c>
      <c r="L38" s="7" t="str">
        <f t="shared" si="106"/>
        <v>武汉威伟机械</v>
      </c>
      <c r="M38" s="26" t="e">
        <f>VLOOKUP(O38,ch!$A$1:$B$31,2,0)</f>
        <v>#N/A</v>
      </c>
      <c r="N38" s="20" t="s">
        <v>165</v>
      </c>
      <c r="O38" s="29" t="s">
        <v>58</v>
      </c>
      <c r="P38" s="7" t="e">
        <f t="shared" si="107"/>
        <v>#N/A</v>
      </c>
      <c r="Q38" s="14">
        <v>12</v>
      </c>
      <c r="R38" s="14">
        <v>0</v>
      </c>
      <c r="S38" s="14">
        <f t="shared" si="108"/>
        <v>12</v>
      </c>
      <c r="T38" s="7" t="str">
        <f t="shared" si="109"/>
        <v>分拣摆渡</v>
      </c>
    </row>
    <row r="39" spans="1:20" s="17" customFormat="1" ht="18.75">
      <c r="A39" s="8">
        <v>43192</v>
      </c>
      <c r="B39" s="9" t="s">
        <v>89</v>
      </c>
      <c r="C39" s="25">
        <v>1650</v>
      </c>
      <c r="D39" s="25">
        <v>1700</v>
      </c>
      <c r="E39" s="11" t="s">
        <v>72</v>
      </c>
      <c r="F39" s="11" t="s">
        <v>73</v>
      </c>
      <c r="G39" s="11" t="s">
        <v>74</v>
      </c>
      <c r="H39" s="11" t="s">
        <v>75</v>
      </c>
      <c r="I39" s="44" t="s">
        <v>253</v>
      </c>
      <c r="J39" s="12" t="s">
        <v>751</v>
      </c>
      <c r="K39" s="19" t="s">
        <v>261</v>
      </c>
      <c r="L39" s="7" t="str">
        <f>IF(A39&lt;&gt;"","武汉威伟机械","------")</f>
        <v>武汉威伟机械</v>
      </c>
      <c r="M39" s="26" t="str">
        <f>VLOOKUP(O39,ch!$A$1:$B$31,2,0)</f>
        <v>鄂AF1588</v>
      </c>
      <c r="N39" s="20" t="s">
        <v>163</v>
      </c>
      <c r="O39" s="29" t="s">
        <v>255</v>
      </c>
      <c r="P39" s="7" t="str">
        <f t="shared" si="1"/>
        <v>9.6米</v>
      </c>
      <c r="Q39" s="14">
        <v>14</v>
      </c>
      <c r="R39" s="14">
        <v>0</v>
      </c>
      <c r="S39" s="14">
        <f t="shared" si="80"/>
        <v>14</v>
      </c>
      <c r="T39" s="7" t="str">
        <f t="shared" si="3"/>
        <v>分拣摆渡</v>
      </c>
    </row>
    <row r="40" spans="1:20" s="17" customFormat="1" ht="18.75">
      <c r="A40" s="8">
        <v>43192</v>
      </c>
      <c r="B40" s="9" t="s">
        <v>256</v>
      </c>
      <c r="C40" s="25">
        <v>2150</v>
      </c>
      <c r="D40" s="25">
        <v>2200</v>
      </c>
      <c r="E40" s="11" t="s">
        <v>72</v>
      </c>
      <c r="F40" s="11" t="s">
        <v>73</v>
      </c>
      <c r="G40" s="11" t="s">
        <v>74</v>
      </c>
      <c r="H40" s="11" t="s">
        <v>75</v>
      </c>
      <c r="I40" s="12" t="s">
        <v>254</v>
      </c>
      <c r="J40" s="12"/>
      <c r="K40" s="19" t="s">
        <v>262</v>
      </c>
      <c r="L40" s="7" t="str">
        <f t="shared" ref="L40" si="110">IF(A40&lt;&gt;"","武汉威伟机械","------")</f>
        <v>武汉威伟机械</v>
      </c>
      <c r="M40" s="26" t="str">
        <f>VLOOKUP(O40,ch!$A$1:$B$31,2,0)</f>
        <v>鄂AF1588</v>
      </c>
      <c r="N40" s="20" t="s">
        <v>163</v>
      </c>
      <c r="O40" s="29" t="s">
        <v>255</v>
      </c>
      <c r="P40" s="7" t="str">
        <f t="shared" ref="P40" si="111">IF(M40&lt;&gt;"","9.6米","--")</f>
        <v>9.6米</v>
      </c>
      <c r="Q40" s="14">
        <v>14</v>
      </c>
      <c r="R40" s="14">
        <v>0</v>
      </c>
      <c r="S40" s="14">
        <f t="shared" ref="S40" si="112">SUM(Q40:R40)</f>
        <v>14</v>
      </c>
      <c r="T40" s="7" t="str">
        <f t="shared" ref="T40" si="113">IF(A40&lt;&gt;"","分拣摆渡","----")</f>
        <v>分拣摆渡</v>
      </c>
    </row>
    <row r="41" spans="1:20" s="17" customFormat="1" ht="18.75">
      <c r="A41" s="8">
        <v>43192</v>
      </c>
      <c r="B41" s="9" t="s">
        <v>256</v>
      </c>
      <c r="C41" s="25">
        <v>1955</v>
      </c>
      <c r="D41" s="25">
        <v>2005</v>
      </c>
      <c r="E41" s="11" t="s">
        <v>72</v>
      </c>
      <c r="F41" s="11" t="s">
        <v>73</v>
      </c>
      <c r="G41" s="11" t="s">
        <v>74</v>
      </c>
      <c r="H41" s="11" t="s">
        <v>75</v>
      </c>
      <c r="I41" s="12" t="s">
        <v>257</v>
      </c>
      <c r="J41" s="12"/>
      <c r="K41" s="19" t="s">
        <v>263</v>
      </c>
      <c r="L41" s="7" t="str">
        <f t="shared" ref="L41" si="114">IF(A41&lt;&gt;"","武汉威伟机械","------")</f>
        <v>武汉威伟机械</v>
      </c>
      <c r="M41" s="26" t="str">
        <f>VLOOKUP(O41,ch!$A$1:$B$31,2,0)</f>
        <v>鄂AF1588</v>
      </c>
      <c r="N41" s="20" t="s">
        <v>163</v>
      </c>
      <c r="O41" s="29" t="s">
        <v>255</v>
      </c>
      <c r="P41" s="7" t="str">
        <f t="shared" si="1"/>
        <v>9.6米</v>
      </c>
      <c r="Q41" s="14">
        <v>14</v>
      </c>
      <c r="R41" s="14">
        <v>0</v>
      </c>
      <c r="S41" s="14">
        <f t="shared" ref="S41" si="115">SUM(Q41:R41)</f>
        <v>14</v>
      </c>
      <c r="T41" s="7" t="str">
        <f t="shared" ref="T41" si="116">IF(A41&lt;&gt;"","分拣摆渡","----")</f>
        <v>分拣摆渡</v>
      </c>
    </row>
    <row r="42" spans="1:20" s="17" customFormat="1" ht="18.75">
      <c r="A42" s="8">
        <v>43192</v>
      </c>
      <c r="B42" s="9" t="s">
        <v>259</v>
      </c>
      <c r="C42" s="25">
        <v>1850</v>
      </c>
      <c r="D42" s="25">
        <v>1900</v>
      </c>
      <c r="E42" s="11" t="s">
        <v>72</v>
      </c>
      <c r="F42" s="11" t="s">
        <v>73</v>
      </c>
      <c r="G42" s="11" t="s">
        <v>74</v>
      </c>
      <c r="H42" s="11" t="s">
        <v>75</v>
      </c>
      <c r="I42" s="12" t="s">
        <v>258</v>
      </c>
      <c r="J42" s="12"/>
      <c r="K42" s="19" t="s">
        <v>264</v>
      </c>
      <c r="L42" s="7" t="str">
        <f t="shared" ref="L42" si="117">IF(A42&lt;&gt;"","武汉威伟机械","------")</f>
        <v>武汉威伟机械</v>
      </c>
      <c r="M42" s="26" t="str">
        <f>VLOOKUP(O42,ch!$A$1:$B$31,2,0)</f>
        <v>鄂AF1588</v>
      </c>
      <c r="N42" s="20" t="s">
        <v>163</v>
      </c>
      <c r="O42" s="29" t="s">
        <v>255</v>
      </c>
      <c r="P42" s="7" t="str">
        <f t="shared" ref="P42" si="118">IF(M42&lt;&gt;"","9.6米","--")</f>
        <v>9.6米</v>
      </c>
      <c r="Q42" s="14">
        <v>14</v>
      </c>
      <c r="R42" s="14">
        <v>0</v>
      </c>
      <c r="S42" s="14">
        <f t="shared" ref="S42" si="119">SUM(Q42:R42)</f>
        <v>14</v>
      </c>
      <c r="T42" s="7" t="str">
        <f t="shared" ref="T42" si="120">IF(A42&lt;&gt;"","分拣摆渡","----")</f>
        <v>分拣摆渡</v>
      </c>
    </row>
    <row r="43" spans="1:20" s="17" customFormat="1" ht="18.75">
      <c r="A43" s="8">
        <v>43192</v>
      </c>
      <c r="B43" s="9" t="s">
        <v>256</v>
      </c>
      <c r="C43" s="25">
        <v>1750</v>
      </c>
      <c r="D43" s="25">
        <v>1800</v>
      </c>
      <c r="E43" s="11" t="s">
        <v>72</v>
      </c>
      <c r="F43" s="11" t="s">
        <v>73</v>
      </c>
      <c r="G43" s="11" t="s">
        <v>74</v>
      </c>
      <c r="H43" s="11" t="s">
        <v>75</v>
      </c>
      <c r="I43" s="12" t="s">
        <v>260</v>
      </c>
      <c r="J43" s="12"/>
      <c r="K43" s="19" t="s">
        <v>265</v>
      </c>
      <c r="L43" s="7" t="str">
        <f t="shared" ref="L43" si="121">IF(A43&lt;&gt;"","武汉威伟机械","------")</f>
        <v>武汉威伟机械</v>
      </c>
      <c r="M43" s="26" t="str">
        <f>VLOOKUP(O43,ch!$A$1:$B$31,2,0)</f>
        <v>鄂AF1588</v>
      </c>
      <c r="N43" s="20" t="s">
        <v>163</v>
      </c>
      <c r="O43" s="29" t="s">
        <v>255</v>
      </c>
      <c r="P43" s="7" t="str">
        <f t="shared" ref="P43" si="122">IF(M43&lt;&gt;"","9.6米","--")</f>
        <v>9.6米</v>
      </c>
      <c r="Q43" s="14">
        <v>14</v>
      </c>
      <c r="R43" s="14">
        <v>0</v>
      </c>
      <c r="S43" s="14">
        <f t="shared" ref="S43" si="123">SUM(Q43:R43)</f>
        <v>14</v>
      </c>
      <c r="T43" s="7" t="str">
        <f t="shared" ref="T43" si="124">IF(A43&lt;&gt;"","分拣摆渡","----")</f>
        <v>分拣摆渡</v>
      </c>
    </row>
    <row r="44" spans="1:20" s="17" customFormat="1" ht="18.75">
      <c r="A44" s="8">
        <v>43192</v>
      </c>
      <c r="B44" s="9" t="s">
        <v>89</v>
      </c>
      <c r="C44" s="25">
        <v>1100</v>
      </c>
      <c r="D44" s="25">
        <v>1120</v>
      </c>
      <c r="E44" s="11" t="s">
        <v>72</v>
      </c>
      <c r="F44" s="11" t="s">
        <v>73</v>
      </c>
      <c r="G44" s="11" t="s">
        <v>74</v>
      </c>
      <c r="H44" s="11" t="s">
        <v>75</v>
      </c>
      <c r="I44" s="12" t="s">
        <v>266</v>
      </c>
      <c r="J44" s="12"/>
      <c r="K44" s="19" t="s">
        <v>267</v>
      </c>
      <c r="L44" s="7" t="str">
        <f t="shared" ref="L44" si="125">IF(A44&lt;&gt;"","武汉威伟机械","------")</f>
        <v>武汉威伟机械</v>
      </c>
      <c r="M44" s="26" t="str">
        <f>VLOOKUP(O44,ch!$A$1:$B$31,2,0)</f>
        <v>鄂AF1588</v>
      </c>
      <c r="N44" s="20" t="s">
        <v>163</v>
      </c>
      <c r="O44" s="29" t="s">
        <v>255</v>
      </c>
      <c r="P44" s="7" t="str">
        <f t="shared" ref="P44" si="126">IF(M44&lt;&gt;"","9.6米","--")</f>
        <v>9.6米</v>
      </c>
      <c r="Q44" s="14">
        <v>14</v>
      </c>
      <c r="R44" s="14">
        <v>0</v>
      </c>
      <c r="S44" s="14">
        <f t="shared" ref="S44" si="127">SUM(Q44:R44)</f>
        <v>14</v>
      </c>
      <c r="T44" s="7" t="str">
        <f t="shared" ref="T44" si="128">IF(A44&lt;&gt;"","分拣摆渡","----")</f>
        <v>分拣摆渡</v>
      </c>
    </row>
    <row r="45" spans="1:20" s="17" customFormat="1" ht="18.75">
      <c r="A45" s="8">
        <v>43192</v>
      </c>
      <c r="B45" s="9" t="s">
        <v>89</v>
      </c>
      <c r="C45" s="25">
        <v>1146</v>
      </c>
      <c r="D45" s="25">
        <v>1156</v>
      </c>
      <c r="E45" s="11" t="s">
        <v>72</v>
      </c>
      <c r="F45" s="11" t="s">
        <v>73</v>
      </c>
      <c r="G45" s="11" t="s">
        <v>74</v>
      </c>
      <c r="H45" s="11" t="s">
        <v>75</v>
      </c>
      <c r="I45" s="12" t="s">
        <v>268</v>
      </c>
      <c r="J45" s="12"/>
      <c r="K45" s="19" t="s">
        <v>269</v>
      </c>
      <c r="L45" s="7" t="str">
        <f t="shared" ref="L45" si="129">IF(A45&lt;&gt;"","武汉威伟机械","------")</f>
        <v>武汉威伟机械</v>
      </c>
      <c r="M45" s="26" t="str">
        <f>VLOOKUP(O45,ch!$A$1:$B$31,2,0)</f>
        <v>鄂AF1588</v>
      </c>
      <c r="N45" s="20" t="s">
        <v>163</v>
      </c>
      <c r="O45" s="29" t="s">
        <v>255</v>
      </c>
      <c r="P45" s="7" t="str">
        <f t="shared" ref="P45" si="130">IF(M45&lt;&gt;"","9.6米","--")</f>
        <v>9.6米</v>
      </c>
      <c r="Q45" s="14">
        <v>14</v>
      </c>
      <c r="R45" s="14">
        <v>0</v>
      </c>
      <c r="S45" s="14">
        <f t="shared" ref="S45" si="131">SUM(Q45:R45)</f>
        <v>14</v>
      </c>
      <c r="T45" s="7" t="str">
        <f t="shared" ref="T45" si="132">IF(A45&lt;&gt;"","分拣摆渡","----")</f>
        <v>分拣摆渡</v>
      </c>
    </row>
    <row r="46" spans="1:20" s="17" customFormat="1" ht="18.75">
      <c r="A46" s="8">
        <v>43192</v>
      </c>
      <c r="B46" s="9" t="s">
        <v>89</v>
      </c>
      <c r="C46" s="25">
        <v>929</v>
      </c>
      <c r="D46" s="25">
        <v>939</v>
      </c>
      <c r="E46" s="11" t="s">
        <v>72</v>
      </c>
      <c r="F46" s="11" t="s">
        <v>73</v>
      </c>
      <c r="G46" s="11" t="s">
        <v>74</v>
      </c>
      <c r="H46" s="11" t="s">
        <v>75</v>
      </c>
      <c r="I46" s="12" t="s">
        <v>270</v>
      </c>
      <c r="J46" s="12"/>
      <c r="K46" s="19" t="s">
        <v>271</v>
      </c>
      <c r="L46" s="7" t="str">
        <f t="shared" ref="L46" si="133">IF(A46&lt;&gt;"","武汉威伟机械","------")</f>
        <v>武汉威伟机械</v>
      </c>
      <c r="M46" s="26" t="str">
        <f>VLOOKUP(O46,ch!$A$1:$B$31,2,0)</f>
        <v>鄂AF1588</v>
      </c>
      <c r="N46" s="20" t="s">
        <v>163</v>
      </c>
      <c r="O46" s="29" t="s">
        <v>255</v>
      </c>
      <c r="P46" s="7" t="str">
        <f t="shared" ref="P46" si="134">IF(M46&lt;&gt;"","9.6米","--")</f>
        <v>9.6米</v>
      </c>
      <c r="Q46" s="14">
        <v>14</v>
      </c>
      <c r="R46" s="14">
        <v>0</v>
      </c>
      <c r="S46" s="14">
        <f t="shared" ref="S46" si="135">SUM(Q46:R46)</f>
        <v>14</v>
      </c>
      <c r="T46" s="7" t="str">
        <f t="shared" ref="T46" si="136">IF(A46&lt;&gt;"","分拣摆渡","----")</f>
        <v>分拣摆渡</v>
      </c>
    </row>
    <row r="47" spans="1:20" s="17" customFormat="1" ht="18.75">
      <c r="A47" s="8">
        <v>43192</v>
      </c>
      <c r="B47" s="9" t="s">
        <v>256</v>
      </c>
      <c r="C47" s="25">
        <v>25</v>
      </c>
      <c r="D47" s="25">
        <v>35</v>
      </c>
      <c r="E47" s="11" t="s">
        <v>72</v>
      </c>
      <c r="F47" s="11" t="s">
        <v>73</v>
      </c>
      <c r="G47" s="11" t="s">
        <v>74</v>
      </c>
      <c r="H47" s="11" t="s">
        <v>75</v>
      </c>
      <c r="I47" s="12" t="s">
        <v>272</v>
      </c>
      <c r="J47" s="12"/>
      <c r="K47" s="19" t="s">
        <v>273</v>
      </c>
      <c r="L47" s="7" t="str">
        <f t="shared" ref="L47" si="137">IF(A47&lt;&gt;"","武汉威伟机械","------")</f>
        <v>武汉威伟机械</v>
      </c>
      <c r="M47" s="26" t="str">
        <f>VLOOKUP(O47,ch!$A$1:$B$31,2,0)</f>
        <v>鄂AF1588</v>
      </c>
      <c r="N47" s="20" t="s">
        <v>163</v>
      </c>
      <c r="O47" s="29" t="s">
        <v>255</v>
      </c>
      <c r="P47" s="7" t="str">
        <f t="shared" ref="P47" si="138">IF(M47&lt;&gt;"","9.6米","--")</f>
        <v>9.6米</v>
      </c>
      <c r="Q47" s="14">
        <v>14</v>
      </c>
      <c r="R47" s="14">
        <v>0</v>
      </c>
      <c r="S47" s="14">
        <f t="shared" ref="S47:S49" si="139">SUM(Q47:R47)</f>
        <v>14</v>
      </c>
      <c r="T47" s="7" t="str">
        <f t="shared" ref="T47" si="140">IF(A47&lt;&gt;"","分拣摆渡","----")</f>
        <v>分拣摆渡</v>
      </c>
    </row>
    <row r="48" spans="1:20" s="17" customFormat="1" ht="18.75">
      <c r="A48" s="8">
        <v>43192</v>
      </c>
      <c r="B48" s="9" t="s">
        <v>89</v>
      </c>
      <c r="C48" s="25">
        <v>1803</v>
      </c>
      <c r="D48" s="25">
        <v>1813</v>
      </c>
      <c r="E48" s="11" t="s">
        <v>72</v>
      </c>
      <c r="F48" s="11" t="s">
        <v>73</v>
      </c>
      <c r="G48" s="11" t="s">
        <v>74</v>
      </c>
      <c r="H48" s="11" t="s">
        <v>75</v>
      </c>
      <c r="I48" s="12" t="s">
        <v>274</v>
      </c>
      <c r="J48" s="12"/>
      <c r="K48" s="19" t="s">
        <v>275</v>
      </c>
      <c r="L48" s="7" t="str">
        <f>IF(A48&lt;&gt;"","武汉威伟机械","------")</f>
        <v>武汉威伟机械</v>
      </c>
      <c r="M48" s="26" t="str">
        <f>VLOOKUP(O48,ch!$A$1:$B$31,2,0)</f>
        <v>鄂AHB101</v>
      </c>
      <c r="N48" s="20" t="s">
        <v>169</v>
      </c>
      <c r="O48" s="29" t="s">
        <v>276</v>
      </c>
      <c r="P48" s="7" t="str">
        <f t="shared" si="1"/>
        <v>9.6米</v>
      </c>
      <c r="Q48" s="14">
        <v>14</v>
      </c>
      <c r="R48" s="14">
        <v>0</v>
      </c>
      <c r="S48" s="14">
        <f t="shared" si="139"/>
        <v>14</v>
      </c>
      <c r="T48" s="7" t="str">
        <f t="shared" si="3"/>
        <v>分拣摆渡</v>
      </c>
    </row>
    <row r="49" spans="1:20" s="17" customFormat="1" ht="18.75">
      <c r="A49" s="8">
        <v>43192</v>
      </c>
      <c r="B49" s="9" t="s">
        <v>89</v>
      </c>
      <c r="C49" s="25">
        <v>1720</v>
      </c>
      <c r="D49" s="25">
        <v>1730</v>
      </c>
      <c r="E49" s="11" t="s">
        <v>72</v>
      </c>
      <c r="F49" s="11" t="s">
        <v>73</v>
      </c>
      <c r="G49" s="11" t="s">
        <v>74</v>
      </c>
      <c r="H49" s="11" t="s">
        <v>75</v>
      </c>
      <c r="I49" s="12" t="s">
        <v>277</v>
      </c>
      <c r="J49" s="12"/>
      <c r="K49" s="19" t="s">
        <v>278</v>
      </c>
      <c r="L49" s="7" t="str">
        <f>IF(A49&lt;&gt;"","武汉威伟机械","------")</f>
        <v>武汉威伟机械</v>
      </c>
      <c r="M49" s="26" t="str">
        <f>VLOOKUP(O49,ch!$A$1:$B$31,2,0)</f>
        <v>鄂AAW309</v>
      </c>
      <c r="N49" s="20" t="s">
        <v>166</v>
      </c>
      <c r="O49" s="29" t="s">
        <v>144</v>
      </c>
      <c r="P49" s="7" t="str">
        <f t="shared" si="1"/>
        <v>9.6米</v>
      </c>
      <c r="Q49" s="14">
        <v>14</v>
      </c>
      <c r="R49" s="14">
        <v>0</v>
      </c>
      <c r="S49" s="14">
        <f t="shared" si="139"/>
        <v>14</v>
      </c>
      <c r="T49" s="7" t="str">
        <f>IF(A49&lt;&gt;"","分拣摆渡","----")</f>
        <v>分拣摆渡</v>
      </c>
    </row>
    <row r="50" spans="1:20" s="17" customFormat="1" ht="18.75">
      <c r="A50" s="8">
        <v>43192</v>
      </c>
      <c r="B50" s="9" t="s">
        <v>259</v>
      </c>
      <c r="C50" s="25">
        <v>2332</v>
      </c>
      <c r="D50" s="25">
        <v>2342</v>
      </c>
      <c r="E50" s="11" t="s">
        <v>72</v>
      </c>
      <c r="F50" s="11" t="s">
        <v>73</v>
      </c>
      <c r="G50" s="11" t="s">
        <v>74</v>
      </c>
      <c r="H50" s="11" t="s">
        <v>75</v>
      </c>
      <c r="I50" s="12" t="s">
        <v>284</v>
      </c>
      <c r="J50" s="12"/>
      <c r="K50" s="19" t="s">
        <v>285</v>
      </c>
      <c r="L50" s="7" t="str">
        <f t="shared" ref="L50" si="141">IF(A50&lt;&gt;"","武汉威伟机械","------")</f>
        <v>武汉威伟机械</v>
      </c>
      <c r="M50" s="26" t="e">
        <f>VLOOKUP(O50,ch!$A$1:$B$31,2,0)</f>
        <v>#N/A</v>
      </c>
      <c r="N50" s="20" t="s">
        <v>164</v>
      </c>
      <c r="O50" s="29" t="s">
        <v>286</v>
      </c>
      <c r="P50" s="7" t="e">
        <f t="shared" ref="P50" si="142">IF(M50&lt;&gt;"","9.6米","--")</f>
        <v>#N/A</v>
      </c>
      <c r="Q50" s="14">
        <v>13</v>
      </c>
      <c r="R50" s="14">
        <v>0</v>
      </c>
      <c r="S50" s="14">
        <f t="shared" ref="S50" si="143">SUM(Q50:R50)</f>
        <v>13</v>
      </c>
      <c r="T50" s="7" t="str">
        <f t="shared" ref="T50" si="144">IF(A50&lt;&gt;"","分拣摆渡","----")</f>
        <v>分拣摆渡</v>
      </c>
    </row>
    <row r="51" spans="1:20" s="17" customFormat="1" ht="18.75">
      <c r="A51" s="8">
        <v>43192</v>
      </c>
      <c r="B51" s="9" t="s">
        <v>256</v>
      </c>
      <c r="C51" s="25">
        <v>2045</v>
      </c>
      <c r="D51" s="25">
        <v>2050</v>
      </c>
      <c r="E51" s="11" t="s">
        <v>72</v>
      </c>
      <c r="F51" s="11" t="s">
        <v>73</v>
      </c>
      <c r="G51" s="11" t="s">
        <v>74</v>
      </c>
      <c r="H51" s="11" t="s">
        <v>75</v>
      </c>
      <c r="I51" s="12" t="s">
        <v>287</v>
      </c>
      <c r="J51" s="12"/>
      <c r="K51" s="19" t="s">
        <v>288</v>
      </c>
      <c r="L51" s="7" t="str">
        <f t="shared" ref="L51" si="145">IF(A51&lt;&gt;"","武汉威伟机械","------")</f>
        <v>武汉威伟机械</v>
      </c>
      <c r="M51" s="26" t="e">
        <f>VLOOKUP(O51,ch!$A$1:$B$31,2,0)</f>
        <v>#N/A</v>
      </c>
      <c r="N51" s="20" t="s">
        <v>164</v>
      </c>
      <c r="O51" s="29" t="s">
        <v>286</v>
      </c>
      <c r="P51" s="7" t="e">
        <f t="shared" ref="P51" si="146">IF(M51&lt;&gt;"","9.6米","--")</f>
        <v>#N/A</v>
      </c>
      <c r="Q51" s="14">
        <v>14</v>
      </c>
      <c r="R51" s="14">
        <v>0</v>
      </c>
      <c r="S51" s="14">
        <f t="shared" ref="S51" si="147">SUM(Q51:R51)</f>
        <v>14</v>
      </c>
      <c r="T51" s="7" t="str">
        <f t="shared" ref="T51" si="148">IF(A51&lt;&gt;"","分拣摆渡","----")</f>
        <v>分拣摆渡</v>
      </c>
    </row>
    <row r="52" spans="1:20" s="17" customFormat="1" ht="18.75">
      <c r="A52" s="8">
        <v>43192</v>
      </c>
      <c r="B52" s="9" t="s">
        <v>289</v>
      </c>
      <c r="C52" s="25">
        <v>1909</v>
      </c>
      <c r="D52" s="25">
        <v>1919</v>
      </c>
      <c r="E52" s="11" t="s">
        <v>72</v>
      </c>
      <c r="F52" s="11" t="s">
        <v>73</v>
      </c>
      <c r="G52" s="11" t="s">
        <v>74</v>
      </c>
      <c r="H52" s="11" t="s">
        <v>75</v>
      </c>
      <c r="I52" s="12" t="s">
        <v>290</v>
      </c>
      <c r="J52" s="12"/>
      <c r="K52" s="19" t="s">
        <v>291</v>
      </c>
      <c r="L52" s="7" t="str">
        <f t="shared" ref="L52" si="149">IF(A52&lt;&gt;"","武汉威伟机械","------")</f>
        <v>武汉威伟机械</v>
      </c>
      <c r="M52" s="26" t="e">
        <f>VLOOKUP(O52,ch!$A$1:$B$31,2,0)</f>
        <v>#N/A</v>
      </c>
      <c r="N52" s="20" t="s">
        <v>164</v>
      </c>
      <c r="O52" s="29" t="s">
        <v>286</v>
      </c>
      <c r="P52" s="7" t="e">
        <f t="shared" ref="P52" si="150">IF(M52&lt;&gt;"","9.6米","--")</f>
        <v>#N/A</v>
      </c>
      <c r="Q52" s="14">
        <v>13</v>
      </c>
      <c r="R52" s="14">
        <v>0</v>
      </c>
      <c r="S52" s="14">
        <f t="shared" ref="S52" si="151">SUM(Q52:R52)</f>
        <v>13</v>
      </c>
      <c r="T52" s="7" t="str">
        <f t="shared" ref="T52" si="152">IF(A52&lt;&gt;"","分拣摆渡","----")</f>
        <v>分拣摆渡</v>
      </c>
    </row>
    <row r="53" spans="1:20" s="17" customFormat="1" ht="18.75">
      <c r="A53" s="8">
        <v>43192</v>
      </c>
      <c r="B53" s="9" t="s">
        <v>259</v>
      </c>
      <c r="C53" s="25">
        <v>1828</v>
      </c>
      <c r="D53" s="25">
        <v>1838</v>
      </c>
      <c r="E53" s="11" t="s">
        <v>72</v>
      </c>
      <c r="F53" s="11" t="s">
        <v>73</v>
      </c>
      <c r="G53" s="11" t="s">
        <v>74</v>
      </c>
      <c r="H53" s="11" t="s">
        <v>75</v>
      </c>
      <c r="I53" s="12" t="s">
        <v>292</v>
      </c>
      <c r="J53" s="12"/>
      <c r="K53" s="19" t="s">
        <v>293</v>
      </c>
      <c r="L53" s="7" t="str">
        <f t="shared" ref="L53" si="153">IF(A53&lt;&gt;"","武汉威伟机械","------")</f>
        <v>武汉威伟机械</v>
      </c>
      <c r="M53" s="26" t="e">
        <f>VLOOKUP(O53,ch!$A$1:$B$31,2,0)</f>
        <v>#N/A</v>
      </c>
      <c r="N53" s="20" t="s">
        <v>164</v>
      </c>
      <c r="O53" s="29" t="s">
        <v>286</v>
      </c>
      <c r="P53" s="7" t="e">
        <f t="shared" ref="P53" si="154">IF(M53&lt;&gt;"","9.6米","--")</f>
        <v>#N/A</v>
      </c>
      <c r="Q53" s="14">
        <v>14</v>
      </c>
      <c r="R53" s="14">
        <v>0</v>
      </c>
      <c r="S53" s="14">
        <f t="shared" ref="S53" si="155">SUM(Q53:R53)</f>
        <v>14</v>
      </c>
      <c r="T53" s="7" t="str">
        <f t="shared" ref="T53" si="156">IF(A53&lt;&gt;"","分拣摆渡","----")</f>
        <v>分拣摆渡</v>
      </c>
    </row>
    <row r="54" spans="1:20" s="17" customFormat="1" ht="18.75">
      <c r="A54" s="8">
        <v>43192</v>
      </c>
      <c r="B54" s="9" t="s">
        <v>259</v>
      </c>
      <c r="C54" s="25">
        <v>1703</v>
      </c>
      <c r="D54" s="25">
        <v>1713</v>
      </c>
      <c r="E54" s="11" t="s">
        <v>72</v>
      </c>
      <c r="F54" s="11" t="s">
        <v>73</v>
      </c>
      <c r="G54" s="11" t="s">
        <v>74</v>
      </c>
      <c r="H54" s="11" t="s">
        <v>75</v>
      </c>
      <c r="I54" s="12" t="s">
        <v>294</v>
      </c>
      <c r="J54" s="12"/>
      <c r="K54" s="19" t="s">
        <v>295</v>
      </c>
      <c r="L54" s="7" t="str">
        <f t="shared" ref="L54" si="157">IF(A54&lt;&gt;"","武汉威伟机械","------")</f>
        <v>武汉威伟机械</v>
      </c>
      <c r="M54" s="26" t="e">
        <f>VLOOKUP(O54,ch!$A$1:$B$31,2,0)</f>
        <v>#N/A</v>
      </c>
      <c r="N54" s="20" t="s">
        <v>164</v>
      </c>
      <c r="O54" s="29" t="s">
        <v>286</v>
      </c>
      <c r="P54" s="7" t="e">
        <f t="shared" ref="P54" si="158">IF(M54&lt;&gt;"","9.6米","--")</f>
        <v>#N/A</v>
      </c>
      <c r="Q54" s="14">
        <v>13</v>
      </c>
      <c r="R54" s="14">
        <v>0</v>
      </c>
      <c r="S54" s="14">
        <f t="shared" ref="S54" si="159">SUM(Q54:R54)</f>
        <v>13</v>
      </c>
      <c r="T54" s="7" t="str">
        <f t="shared" ref="T54" si="160">IF(A54&lt;&gt;"","分拣摆渡","----")</f>
        <v>分拣摆渡</v>
      </c>
    </row>
    <row r="55" spans="1:20" s="17" customFormat="1" ht="18.75">
      <c r="A55" s="8">
        <v>43192</v>
      </c>
      <c r="B55" s="9" t="s">
        <v>289</v>
      </c>
      <c r="C55" s="25">
        <v>1507</v>
      </c>
      <c r="D55" s="25">
        <v>1517</v>
      </c>
      <c r="E55" s="11" t="s">
        <v>72</v>
      </c>
      <c r="F55" s="11" t="s">
        <v>73</v>
      </c>
      <c r="G55" s="11" t="s">
        <v>74</v>
      </c>
      <c r="H55" s="11" t="s">
        <v>75</v>
      </c>
      <c r="I55" s="12" t="s">
        <v>296</v>
      </c>
      <c r="J55" s="12"/>
      <c r="K55" s="19" t="s">
        <v>297</v>
      </c>
      <c r="L55" s="7" t="str">
        <f t="shared" ref="L55" si="161">IF(A55&lt;&gt;"","武汉威伟机械","------")</f>
        <v>武汉威伟机械</v>
      </c>
      <c r="M55" s="26" t="e">
        <f>VLOOKUP(O55,ch!$A$1:$B$31,2,0)</f>
        <v>#N/A</v>
      </c>
      <c r="N55" s="20" t="s">
        <v>164</v>
      </c>
      <c r="O55" s="29" t="s">
        <v>286</v>
      </c>
      <c r="P55" s="7" t="e">
        <f t="shared" ref="P55" si="162">IF(M55&lt;&gt;"","9.6米","--")</f>
        <v>#N/A</v>
      </c>
      <c r="Q55" s="14">
        <v>14</v>
      </c>
      <c r="R55" s="14">
        <v>0</v>
      </c>
      <c r="S55" s="14">
        <f t="shared" ref="S55" si="163">SUM(Q55:R55)</f>
        <v>14</v>
      </c>
      <c r="T55" s="7" t="str">
        <f t="shared" ref="T55" si="164">IF(A55&lt;&gt;"","分拣摆渡","----")</f>
        <v>分拣摆渡</v>
      </c>
    </row>
    <row r="56" spans="1:20" s="17" customFormat="1" ht="18.75">
      <c r="A56" s="8">
        <v>43192</v>
      </c>
      <c r="B56" s="9" t="s">
        <v>289</v>
      </c>
      <c r="C56" s="25">
        <v>1136</v>
      </c>
      <c r="D56" s="25">
        <v>1146</v>
      </c>
      <c r="E56" s="11" t="s">
        <v>72</v>
      </c>
      <c r="F56" s="11" t="s">
        <v>73</v>
      </c>
      <c r="G56" s="11" t="s">
        <v>74</v>
      </c>
      <c r="H56" s="11" t="s">
        <v>75</v>
      </c>
      <c r="I56" s="12" t="s">
        <v>298</v>
      </c>
      <c r="J56" s="12"/>
      <c r="K56" s="19" t="s">
        <v>299</v>
      </c>
      <c r="L56" s="7" t="str">
        <f t="shared" ref="L56" si="165">IF(A56&lt;&gt;"","武汉威伟机械","------")</f>
        <v>武汉威伟机械</v>
      </c>
      <c r="M56" s="26" t="e">
        <f>VLOOKUP(O56,ch!$A$1:$B$31,2,0)</f>
        <v>#N/A</v>
      </c>
      <c r="N56" s="20" t="s">
        <v>164</v>
      </c>
      <c r="O56" s="29" t="s">
        <v>286</v>
      </c>
      <c r="P56" s="7" t="e">
        <f t="shared" ref="P56" si="166">IF(M56&lt;&gt;"","9.6米","--")</f>
        <v>#N/A</v>
      </c>
      <c r="Q56" s="14">
        <v>14</v>
      </c>
      <c r="R56" s="14">
        <v>0</v>
      </c>
      <c r="S56" s="14">
        <f t="shared" ref="S56" si="167">SUM(Q56:R56)</f>
        <v>14</v>
      </c>
      <c r="T56" s="7" t="str">
        <f t="shared" ref="T56" si="168">IF(A56&lt;&gt;"","分拣摆渡","----")</f>
        <v>分拣摆渡</v>
      </c>
    </row>
    <row r="57" spans="1:20" s="17" customFormat="1" ht="18.75">
      <c r="A57" s="8">
        <v>43192</v>
      </c>
      <c r="B57" s="9" t="s">
        <v>289</v>
      </c>
      <c r="C57" s="25">
        <v>1035</v>
      </c>
      <c r="D57" s="25">
        <v>1045</v>
      </c>
      <c r="E57" s="11" t="s">
        <v>72</v>
      </c>
      <c r="F57" s="11" t="s">
        <v>73</v>
      </c>
      <c r="G57" s="11" t="s">
        <v>74</v>
      </c>
      <c r="H57" s="11" t="s">
        <v>75</v>
      </c>
      <c r="I57" s="12" t="s">
        <v>300</v>
      </c>
      <c r="J57" s="12"/>
      <c r="K57" s="19" t="s">
        <v>301</v>
      </c>
      <c r="L57" s="7" t="str">
        <f t="shared" ref="L57" si="169">IF(A57&lt;&gt;"","武汉威伟机械","------")</f>
        <v>武汉威伟机械</v>
      </c>
      <c r="M57" s="26" t="e">
        <f>VLOOKUP(O57,ch!$A$1:$B$31,2,0)</f>
        <v>#N/A</v>
      </c>
      <c r="N57" s="20" t="s">
        <v>164</v>
      </c>
      <c r="O57" s="29" t="s">
        <v>286</v>
      </c>
      <c r="P57" s="7" t="e">
        <f t="shared" ref="P57" si="170">IF(M57&lt;&gt;"","9.6米","--")</f>
        <v>#N/A</v>
      </c>
      <c r="Q57" s="14">
        <v>14</v>
      </c>
      <c r="R57" s="14">
        <v>0</v>
      </c>
      <c r="S57" s="14">
        <f t="shared" ref="S57" si="171">SUM(Q57:R57)</f>
        <v>14</v>
      </c>
      <c r="T57" s="7" t="str">
        <f t="shared" ref="T57" si="172">IF(A57&lt;&gt;"","分拣摆渡","----")</f>
        <v>分拣摆渡</v>
      </c>
    </row>
    <row r="58" spans="1:20" s="17" customFormat="1" ht="18.75">
      <c r="A58" s="8">
        <v>43192</v>
      </c>
      <c r="B58" s="9" t="s">
        <v>314</v>
      </c>
      <c r="C58" s="25">
        <v>2330</v>
      </c>
      <c r="D58" s="25">
        <v>2340</v>
      </c>
      <c r="E58" s="11" t="s">
        <v>315</v>
      </c>
      <c r="F58" s="11" t="s">
        <v>120</v>
      </c>
      <c r="G58" s="11" t="s">
        <v>210</v>
      </c>
      <c r="H58" s="11" t="s">
        <v>75</v>
      </c>
      <c r="I58" s="12" t="s">
        <v>316</v>
      </c>
      <c r="J58" s="12"/>
      <c r="K58" s="19" t="s">
        <v>317</v>
      </c>
      <c r="L58" s="7" t="str">
        <f t="shared" ref="L58" si="173">IF(A58&lt;&gt;"","武汉威伟机械","------")</f>
        <v>武汉威伟机械</v>
      </c>
      <c r="M58" s="26" t="str">
        <f>VLOOKUP(O58,ch!$A$1:$B$31,2,0)</f>
        <v>鄂AFX299</v>
      </c>
      <c r="N58" s="20" t="s">
        <v>364</v>
      </c>
      <c r="O58" s="29" t="s">
        <v>118</v>
      </c>
      <c r="P58" s="7" t="str">
        <f t="shared" ref="P58" si="174">IF(M58&lt;&gt;"","9.6米","--")</f>
        <v>9.6米</v>
      </c>
      <c r="Q58" s="14">
        <v>2</v>
      </c>
      <c r="R58" s="14">
        <v>0</v>
      </c>
      <c r="S58" s="14">
        <f t="shared" ref="S58" si="175">SUM(Q58:R58)</f>
        <v>2</v>
      </c>
      <c r="T58" s="7" t="str">
        <f t="shared" ref="T58" si="176">IF(A58&lt;&gt;"","分拣摆渡","----")</f>
        <v>分拣摆渡</v>
      </c>
    </row>
    <row r="59" spans="1:20" s="17" customFormat="1" ht="18.75">
      <c r="A59" s="8">
        <v>43192</v>
      </c>
      <c r="B59" s="9" t="s">
        <v>314</v>
      </c>
      <c r="C59" s="25">
        <v>2135</v>
      </c>
      <c r="D59" s="25">
        <v>2145</v>
      </c>
      <c r="E59" s="11" t="s">
        <v>315</v>
      </c>
      <c r="F59" s="11" t="s">
        <v>120</v>
      </c>
      <c r="G59" s="11" t="s">
        <v>210</v>
      </c>
      <c r="H59" s="11" t="s">
        <v>75</v>
      </c>
      <c r="I59" s="12" t="s">
        <v>329</v>
      </c>
      <c r="J59" s="12"/>
      <c r="K59" s="19" t="s">
        <v>318</v>
      </c>
      <c r="L59" s="7" t="str">
        <f t="shared" ref="L59" si="177">IF(A59&lt;&gt;"","武汉威伟机械","------")</f>
        <v>武汉威伟机械</v>
      </c>
      <c r="M59" s="26" t="str">
        <f>VLOOKUP(O59,ch!$A$1:$B$31,2,0)</f>
        <v>鄂AFX299</v>
      </c>
      <c r="N59" s="20" t="s">
        <v>364</v>
      </c>
      <c r="O59" s="29" t="s">
        <v>118</v>
      </c>
      <c r="P59" s="7" t="str">
        <f t="shared" ref="P59" si="178">IF(M59&lt;&gt;"","9.6米","--")</f>
        <v>9.6米</v>
      </c>
      <c r="Q59" s="14">
        <v>1</v>
      </c>
      <c r="R59" s="14">
        <v>0</v>
      </c>
      <c r="S59" s="14">
        <f t="shared" ref="S59" si="179">SUM(Q59:R59)</f>
        <v>1</v>
      </c>
      <c r="T59" s="7" t="str">
        <f t="shared" ref="T59" si="180">IF(A59&lt;&gt;"","分拣摆渡","----")</f>
        <v>分拣摆渡</v>
      </c>
    </row>
    <row r="60" spans="1:20" s="17" customFormat="1" ht="18.75">
      <c r="A60" s="8">
        <v>43192</v>
      </c>
      <c r="B60" s="9" t="s">
        <v>314</v>
      </c>
      <c r="C60" s="25">
        <v>2030</v>
      </c>
      <c r="D60" s="25">
        <v>2040</v>
      </c>
      <c r="E60" s="11" t="s">
        <v>315</v>
      </c>
      <c r="F60" s="11" t="s">
        <v>120</v>
      </c>
      <c r="G60" s="11" t="s">
        <v>210</v>
      </c>
      <c r="H60" s="11" t="s">
        <v>75</v>
      </c>
      <c r="I60" s="12" t="s">
        <v>330</v>
      </c>
      <c r="J60" s="12"/>
      <c r="K60" s="19" t="s">
        <v>319</v>
      </c>
      <c r="L60" s="7" t="str">
        <f t="shared" ref="L60" si="181">IF(A60&lt;&gt;"","武汉威伟机械","------")</f>
        <v>武汉威伟机械</v>
      </c>
      <c r="M60" s="26" t="str">
        <f>VLOOKUP(O60,ch!$A$1:$B$31,2,0)</f>
        <v>鄂AFX299</v>
      </c>
      <c r="N60" s="20" t="s">
        <v>364</v>
      </c>
      <c r="O60" s="29" t="s">
        <v>118</v>
      </c>
      <c r="P60" s="7" t="str">
        <f t="shared" ref="P60" si="182">IF(M60&lt;&gt;"","9.6米","--")</f>
        <v>9.6米</v>
      </c>
      <c r="Q60" s="14">
        <v>2</v>
      </c>
      <c r="R60" s="14">
        <v>0</v>
      </c>
      <c r="S60" s="14">
        <f t="shared" ref="S60" si="183">SUM(Q60:R60)</f>
        <v>2</v>
      </c>
      <c r="T60" s="7" t="str">
        <f t="shared" ref="T60" si="184">IF(A60&lt;&gt;"","分拣摆渡","----")</f>
        <v>分拣摆渡</v>
      </c>
    </row>
    <row r="61" spans="1:20" s="17" customFormat="1" ht="18.75">
      <c r="A61" s="8">
        <v>43192</v>
      </c>
      <c r="B61" s="9" t="s">
        <v>314</v>
      </c>
      <c r="C61" s="25">
        <v>1645</v>
      </c>
      <c r="D61" s="25">
        <v>1655</v>
      </c>
      <c r="E61" s="11" t="s">
        <v>315</v>
      </c>
      <c r="F61" s="11" t="s">
        <v>120</v>
      </c>
      <c r="G61" s="11" t="s">
        <v>210</v>
      </c>
      <c r="H61" s="11" t="s">
        <v>75</v>
      </c>
      <c r="I61" s="12" t="s">
        <v>331</v>
      </c>
      <c r="J61" s="12"/>
      <c r="K61" s="19" t="s">
        <v>320</v>
      </c>
      <c r="L61" s="7" t="str">
        <f t="shared" ref="L61" si="185">IF(A61&lt;&gt;"","武汉威伟机械","------")</f>
        <v>武汉威伟机械</v>
      </c>
      <c r="M61" s="26" t="str">
        <f>VLOOKUP(O61,ch!$A$1:$B$31,2,0)</f>
        <v>鄂AFX299</v>
      </c>
      <c r="N61" s="20" t="s">
        <v>364</v>
      </c>
      <c r="O61" s="29" t="s">
        <v>118</v>
      </c>
      <c r="P61" s="7" t="str">
        <f t="shared" ref="P61" si="186">IF(M61&lt;&gt;"","9.6米","--")</f>
        <v>9.6米</v>
      </c>
      <c r="Q61" s="14">
        <v>3</v>
      </c>
      <c r="R61" s="14">
        <v>0</v>
      </c>
      <c r="S61" s="14">
        <f t="shared" ref="S61" si="187">SUM(Q61:R61)</f>
        <v>3</v>
      </c>
      <c r="T61" s="7" t="str">
        <f t="shared" ref="T61" si="188">IF(A61&lt;&gt;"","分拣摆渡","----")</f>
        <v>分拣摆渡</v>
      </c>
    </row>
    <row r="62" spans="1:20" s="17" customFormat="1" ht="18.75">
      <c r="A62" s="8">
        <v>43192</v>
      </c>
      <c r="B62" s="9" t="s">
        <v>314</v>
      </c>
      <c r="C62" s="25">
        <v>1535</v>
      </c>
      <c r="D62" s="25">
        <v>1545</v>
      </c>
      <c r="E62" s="11" t="s">
        <v>315</v>
      </c>
      <c r="F62" s="11" t="s">
        <v>120</v>
      </c>
      <c r="G62" s="11" t="s">
        <v>210</v>
      </c>
      <c r="H62" s="11" t="s">
        <v>75</v>
      </c>
      <c r="I62" s="12" t="s">
        <v>321</v>
      </c>
      <c r="J62" s="12"/>
      <c r="K62" s="19" t="s">
        <v>322</v>
      </c>
      <c r="L62" s="7" t="str">
        <f t="shared" ref="L62" si="189">IF(A62&lt;&gt;"","武汉威伟机械","------")</f>
        <v>武汉威伟机械</v>
      </c>
      <c r="M62" s="26" t="str">
        <f>VLOOKUP(O62,ch!$A$1:$B$31,2,0)</f>
        <v>鄂AFX299</v>
      </c>
      <c r="N62" s="20" t="s">
        <v>364</v>
      </c>
      <c r="O62" s="29" t="s">
        <v>118</v>
      </c>
      <c r="P62" s="7" t="str">
        <f t="shared" ref="P62" si="190">IF(M62&lt;&gt;"","9.6米","--")</f>
        <v>9.6米</v>
      </c>
      <c r="Q62" s="14">
        <v>2</v>
      </c>
      <c r="R62" s="14">
        <v>0</v>
      </c>
      <c r="S62" s="14">
        <f t="shared" ref="S62" si="191">SUM(Q62:R62)</f>
        <v>2</v>
      </c>
      <c r="T62" s="7" t="str">
        <f t="shared" ref="T62" si="192">IF(A62&lt;&gt;"","分拣摆渡","----")</f>
        <v>分拣摆渡</v>
      </c>
    </row>
    <row r="63" spans="1:20" s="17" customFormat="1" ht="18.75">
      <c r="A63" s="8">
        <v>43192</v>
      </c>
      <c r="B63" s="9" t="s">
        <v>314</v>
      </c>
      <c r="C63" s="25">
        <v>1430</v>
      </c>
      <c r="D63" s="25">
        <v>1440</v>
      </c>
      <c r="E63" s="11" t="s">
        <v>315</v>
      </c>
      <c r="F63" s="11" t="s">
        <v>120</v>
      </c>
      <c r="G63" s="11" t="s">
        <v>210</v>
      </c>
      <c r="H63" s="11" t="s">
        <v>75</v>
      </c>
      <c r="I63" s="12" t="s">
        <v>323</v>
      </c>
      <c r="J63" s="12"/>
      <c r="K63" s="19" t="s">
        <v>324</v>
      </c>
      <c r="L63" s="7" t="str">
        <f t="shared" ref="L63" si="193">IF(A63&lt;&gt;"","武汉威伟机械","------")</f>
        <v>武汉威伟机械</v>
      </c>
      <c r="M63" s="26" t="str">
        <f>VLOOKUP(O63,ch!$A$1:$B$31,2,0)</f>
        <v>鄂AFX299</v>
      </c>
      <c r="N63" s="20" t="s">
        <v>364</v>
      </c>
      <c r="O63" s="29" t="s">
        <v>118</v>
      </c>
      <c r="P63" s="7" t="str">
        <f t="shared" ref="P63" si="194">IF(M63&lt;&gt;"","9.6米","--")</f>
        <v>9.6米</v>
      </c>
      <c r="Q63" s="14">
        <v>2</v>
      </c>
      <c r="R63" s="14">
        <v>1</v>
      </c>
      <c r="S63" s="14">
        <f t="shared" ref="S63" si="195">SUM(Q63:R63)</f>
        <v>3</v>
      </c>
      <c r="T63" s="7" t="str">
        <f t="shared" ref="T63" si="196">IF(A63&lt;&gt;"","分拣摆渡","----")</f>
        <v>分拣摆渡</v>
      </c>
    </row>
    <row r="64" spans="1:20" s="17" customFormat="1" ht="18.75">
      <c r="A64" s="8">
        <v>43192</v>
      </c>
      <c r="B64" s="9" t="s">
        <v>314</v>
      </c>
      <c r="C64" s="25">
        <v>1140</v>
      </c>
      <c r="D64" s="25">
        <v>1150</v>
      </c>
      <c r="E64" s="11" t="s">
        <v>315</v>
      </c>
      <c r="F64" s="11" t="s">
        <v>120</v>
      </c>
      <c r="G64" s="11" t="s">
        <v>210</v>
      </c>
      <c r="H64" s="11" t="s">
        <v>75</v>
      </c>
      <c r="I64" s="12" t="s">
        <v>325</v>
      </c>
      <c r="J64" s="12"/>
      <c r="K64" s="19" t="s">
        <v>326</v>
      </c>
      <c r="L64" s="7" t="str">
        <f t="shared" ref="L64" si="197">IF(A64&lt;&gt;"","武汉威伟机械","------")</f>
        <v>武汉威伟机械</v>
      </c>
      <c r="M64" s="26" t="str">
        <f>VLOOKUP(O64,ch!$A$1:$B$31,2,0)</f>
        <v>鄂AFX299</v>
      </c>
      <c r="N64" s="20" t="s">
        <v>364</v>
      </c>
      <c r="O64" s="29" t="s">
        <v>118</v>
      </c>
      <c r="P64" s="7" t="str">
        <f t="shared" ref="P64" si="198">IF(M64&lt;&gt;"","9.6米","--")</f>
        <v>9.6米</v>
      </c>
      <c r="Q64" s="14">
        <v>2</v>
      </c>
      <c r="R64" s="14">
        <v>0</v>
      </c>
      <c r="S64" s="14">
        <f t="shared" ref="S64" si="199">SUM(Q64:R64)</f>
        <v>2</v>
      </c>
      <c r="T64" s="7" t="str">
        <f t="shared" ref="T64" si="200">IF(A64&lt;&gt;"","分拣摆渡","----")</f>
        <v>分拣摆渡</v>
      </c>
    </row>
    <row r="65" spans="1:20" s="17" customFormat="1" ht="18.75">
      <c r="A65" s="8">
        <v>43192</v>
      </c>
      <c r="B65" s="9" t="s">
        <v>314</v>
      </c>
      <c r="C65" s="25">
        <v>1035</v>
      </c>
      <c r="D65" s="25">
        <v>1045</v>
      </c>
      <c r="E65" s="11" t="s">
        <v>315</v>
      </c>
      <c r="F65" s="11" t="s">
        <v>120</v>
      </c>
      <c r="G65" s="11" t="s">
        <v>210</v>
      </c>
      <c r="H65" s="11" t="s">
        <v>75</v>
      </c>
      <c r="I65" s="12" t="s">
        <v>327</v>
      </c>
      <c r="J65" s="12"/>
      <c r="K65" s="19" t="s">
        <v>328</v>
      </c>
      <c r="L65" s="7" t="str">
        <f t="shared" ref="L65" si="201">IF(A65&lt;&gt;"","武汉威伟机械","------")</f>
        <v>武汉威伟机械</v>
      </c>
      <c r="M65" s="26" t="str">
        <f>VLOOKUP(O65,ch!$A$1:$B$31,2,0)</f>
        <v>鄂AFX299</v>
      </c>
      <c r="N65" s="20" t="s">
        <v>364</v>
      </c>
      <c r="O65" s="29" t="s">
        <v>118</v>
      </c>
      <c r="P65" s="7" t="str">
        <f t="shared" ref="P65" si="202">IF(M65&lt;&gt;"","9.6米","--")</f>
        <v>9.6米</v>
      </c>
      <c r="Q65" s="14">
        <v>5</v>
      </c>
      <c r="R65" s="14">
        <v>0</v>
      </c>
      <c r="S65" s="14">
        <f t="shared" ref="S65" si="203">SUM(Q65:R65)</f>
        <v>5</v>
      </c>
      <c r="T65" s="7" t="str">
        <f t="shared" ref="T65" si="204">IF(A65&lt;&gt;"","分拣摆渡","----")</f>
        <v>分拣摆渡</v>
      </c>
    </row>
    <row r="66" spans="1:20" s="17" customFormat="1" ht="18.75">
      <c r="A66" s="8">
        <v>43192</v>
      </c>
      <c r="B66" s="9"/>
      <c r="C66" s="10"/>
      <c r="D66" s="18"/>
      <c r="E66" s="11"/>
      <c r="F66" s="11"/>
      <c r="G66" s="11"/>
      <c r="H66" s="11"/>
      <c r="I66" s="12"/>
      <c r="J66" s="12"/>
      <c r="K66" s="13"/>
      <c r="L66" s="14"/>
      <c r="M66" s="26"/>
      <c r="N66" s="20"/>
      <c r="O66" s="29"/>
      <c r="P66" s="11"/>
      <c r="Q66" s="14"/>
      <c r="R66" s="14"/>
      <c r="S66" s="14"/>
      <c r="T66" s="14"/>
    </row>
    <row r="67" spans="1:20" s="17" customFormat="1" ht="18.75">
      <c r="A67" s="8"/>
      <c r="B67" s="9"/>
      <c r="C67" s="10"/>
      <c r="D67" s="18"/>
      <c r="E67" s="11"/>
      <c r="F67" s="11"/>
      <c r="G67" s="11"/>
      <c r="H67" s="11"/>
      <c r="I67" s="12"/>
      <c r="J67" s="12"/>
      <c r="K67" s="13"/>
      <c r="L67" s="14"/>
      <c r="M67" s="26"/>
      <c r="N67" s="20"/>
      <c r="O67" s="29"/>
      <c r="P67" s="11"/>
      <c r="Q67" s="14"/>
      <c r="R67" s="14"/>
      <c r="S67" s="14"/>
      <c r="T67" s="14"/>
    </row>
    <row r="68" spans="1:20" s="17" customFormat="1" ht="18.75">
      <c r="A68" s="8"/>
      <c r="B68" s="9"/>
      <c r="C68" s="10"/>
      <c r="D68" s="18"/>
      <c r="E68" s="11"/>
      <c r="F68" s="11"/>
      <c r="G68" s="11"/>
      <c r="H68" s="11"/>
      <c r="I68" s="12"/>
      <c r="J68" s="12"/>
      <c r="K68" s="13"/>
      <c r="L68" s="14"/>
      <c r="M68" s="26"/>
      <c r="N68" s="20"/>
      <c r="O68" s="29"/>
      <c r="P68" s="11"/>
      <c r="Q68" s="14"/>
      <c r="R68" s="14"/>
      <c r="S68" s="14"/>
      <c r="T68" s="14"/>
    </row>
    <row r="69" spans="1:20" s="17" customFormat="1" ht="18.75">
      <c r="A69" s="8"/>
      <c r="B69" s="9"/>
      <c r="C69" s="10"/>
      <c r="D69" s="18"/>
      <c r="E69" s="11"/>
      <c r="F69" s="11"/>
      <c r="G69" s="11"/>
      <c r="H69" s="11"/>
      <c r="I69" s="12"/>
      <c r="J69" s="12"/>
      <c r="K69" s="13"/>
      <c r="L69" s="14"/>
      <c r="M69" s="26"/>
      <c r="N69" s="20"/>
      <c r="O69" s="29"/>
      <c r="P69" s="11"/>
      <c r="Q69" s="14"/>
      <c r="R69" s="14"/>
      <c r="S69" s="14"/>
      <c r="T69" s="14"/>
    </row>
    <row r="70" spans="1:20" s="17" customFormat="1" ht="18.75">
      <c r="A70" s="8"/>
      <c r="B70" s="9"/>
      <c r="C70" s="10"/>
      <c r="D70" s="18"/>
      <c r="E70" s="11"/>
      <c r="F70" s="11"/>
      <c r="G70" s="11"/>
      <c r="H70" s="11"/>
      <c r="I70" s="12"/>
      <c r="J70" s="12"/>
      <c r="K70" s="13"/>
      <c r="L70" s="14"/>
      <c r="M70" s="26"/>
      <c r="N70" s="20"/>
      <c r="O70" s="29"/>
      <c r="P70" s="11"/>
      <c r="Q70" s="14"/>
      <c r="R70" s="14"/>
      <c r="S70" s="14"/>
      <c r="T70" s="14"/>
    </row>
    <row r="71" spans="1:20" s="17" customFormat="1" ht="18.75">
      <c r="A71" s="8"/>
      <c r="B71" s="9"/>
      <c r="C71" s="10"/>
      <c r="D71" s="18"/>
      <c r="E71" s="11"/>
      <c r="F71" s="11"/>
      <c r="G71" s="11"/>
      <c r="H71" s="11"/>
      <c r="I71" s="12"/>
      <c r="J71" s="12"/>
      <c r="K71" s="13"/>
      <c r="L71" s="14"/>
      <c r="M71" s="26"/>
      <c r="N71" s="20"/>
      <c r="O71" s="29"/>
      <c r="P71" s="11"/>
      <c r="Q71" s="14"/>
      <c r="R71" s="14"/>
      <c r="S71" s="14"/>
      <c r="T71" s="14"/>
    </row>
    <row r="72" spans="1:20" s="17" customFormat="1" ht="18.75">
      <c r="A72" s="8"/>
      <c r="B72" s="9"/>
      <c r="C72" s="10"/>
      <c r="D72" s="18"/>
      <c r="E72" s="11"/>
      <c r="F72" s="11"/>
      <c r="G72" s="11"/>
      <c r="H72" s="11"/>
      <c r="I72" s="12"/>
      <c r="J72" s="12"/>
      <c r="K72" s="13"/>
      <c r="L72" s="14"/>
      <c r="M72" s="26"/>
      <c r="N72" s="20"/>
      <c r="O72" s="29"/>
      <c r="P72" s="11"/>
      <c r="Q72" s="14"/>
      <c r="R72" s="14"/>
      <c r="S72" s="14"/>
      <c r="T72" s="14"/>
    </row>
    <row r="73" spans="1:20" s="17" customFormat="1" ht="18.75">
      <c r="A73" s="8"/>
      <c r="B73" s="9"/>
      <c r="C73" s="10"/>
      <c r="D73" s="10"/>
      <c r="E73" s="11"/>
      <c r="F73" s="11"/>
      <c r="G73" s="11"/>
      <c r="H73" s="11"/>
      <c r="I73" s="12"/>
      <c r="J73" s="12"/>
      <c r="K73" s="13"/>
      <c r="L73" s="14"/>
      <c r="M73" s="26"/>
      <c r="N73" s="20"/>
      <c r="O73" s="29"/>
      <c r="P73" s="11"/>
      <c r="Q73" s="14"/>
      <c r="R73" s="14"/>
      <c r="S73" s="14"/>
      <c r="T73" s="14"/>
    </row>
    <row r="74" spans="1:20" s="17" customFormat="1" ht="18.75">
      <c r="A74" s="8"/>
      <c r="B74" s="9"/>
      <c r="C74" s="10"/>
      <c r="D74" s="10"/>
      <c r="E74" s="11"/>
      <c r="F74" s="11"/>
      <c r="G74" s="11"/>
      <c r="H74" s="11"/>
      <c r="I74" s="12"/>
      <c r="J74" s="12"/>
      <c r="K74" s="13"/>
      <c r="L74" s="14"/>
      <c r="M74" s="26"/>
      <c r="N74" s="20"/>
      <c r="O74" s="29"/>
      <c r="P74" s="11"/>
      <c r="Q74" s="14"/>
      <c r="R74" s="14"/>
      <c r="S74" s="14"/>
      <c r="T74" s="14"/>
    </row>
    <row r="75" spans="1:20" s="17" customFormat="1" ht="18.75">
      <c r="A75" s="8"/>
      <c r="B75" s="9"/>
      <c r="C75" s="10"/>
      <c r="D75" s="10"/>
      <c r="E75" s="11"/>
      <c r="F75" s="11"/>
      <c r="G75" s="11"/>
      <c r="H75" s="11"/>
      <c r="I75" s="12"/>
      <c r="J75" s="12"/>
      <c r="K75" s="13"/>
      <c r="L75" s="14"/>
      <c r="M75" s="26"/>
      <c r="N75" s="20"/>
      <c r="O75" s="29"/>
      <c r="P75" s="11"/>
      <c r="Q75" s="14"/>
      <c r="R75" s="14"/>
      <c r="S75" s="14"/>
      <c r="T75" s="14"/>
    </row>
    <row r="76" spans="1:20" s="17" customFormat="1" ht="18.75">
      <c r="A76" s="8"/>
      <c r="B76" s="9"/>
      <c r="C76" s="10"/>
      <c r="D76" s="10"/>
      <c r="E76" s="11"/>
      <c r="F76" s="11"/>
      <c r="G76" s="11"/>
      <c r="H76" s="11"/>
      <c r="I76" s="12"/>
      <c r="J76" s="12"/>
      <c r="K76" s="13"/>
      <c r="L76" s="14"/>
      <c r="M76" s="26"/>
      <c r="N76" s="20"/>
      <c r="O76" s="29"/>
      <c r="P76" s="11"/>
      <c r="Q76" s="14"/>
      <c r="R76" s="14"/>
      <c r="S76" s="14"/>
      <c r="T76" s="14"/>
    </row>
    <row r="77" spans="1:20" s="17" customFormat="1" ht="18.75">
      <c r="A77" s="8"/>
      <c r="B77" s="9"/>
      <c r="C77" s="10"/>
      <c r="D77" s="10"/>
      <c r="E77" s="11"/>
      <c r="F77" s="11"/>
      <c r="G77" s="11"/>
      <c r="H77" s="11"/>
      <c r="I77" s="12"/>
      <c r="J77" s="12"/>
      <c r="K77" s="13"/>
      <c r="L77" s="14"/>
      <c r="M77" s="26"/>
      <c r="N77" s="20"/>
      <c r="O77" s="29"/>
      <c r="P77" s="11"/>
      <c r="Q77" s="14"/>
      <c r="R77" s="14"/>
      <c r="S77" s="14"/>
      <c r="T77" s="14"/>
    </row>
    <row r="78" spans="1:20" s="17" customFormat="1" ht="18.75">
      <c r="A78" s="8"/>
      <c r="B78" s="9"/>
      <c r="C78" s="10"/>
      <c r="D78" s="10"/>
      <c r="E78" s="11"/>
      <c r="F78" s="11"/>
      <c r="G78" s="11"/>
      <c r="H78" s="11"/>
      <c r="I78" s="12"/>
      <c r="J78" s="12"/>
      <c r="K78" s="13"/>
      <c r="L78" s="14"/>
      <c r="M78" s="26"/>
      <c r="N78" s="20"/>
      <c r="O78" s="29"/>
      <c r="P78" s="11"/>
      <c r="Q78" s="14"/>
      <c r="R78" s="14"/>
      <c r="S78" s="14"/>
      <c r="T78" s="14"/>
    </row>
    <row r="79" spans="1:20" s="17" customFormat="1" ht="18.75">
      <c r="A79" s="8"/>
      <c r="B79" s="9"/>
      <c r="C79" s="10"/>
      <c r="D79" s="10"/>
      <c r="E79" s="11"/>
      <c r="F79" s="11"/>
      <c r="G79" s="11"/>
      <c r="H79" s="11"/>
      <c r="I79" s="12"/>
      <c r="J79" s="12"/>
      <c r="K79" s="13"/>
      <c r="L79" s="14"/>
      <c r="M79" s="26"/>
      <c r="N79" s="20"/>
      <c r="O79" s="29"/>
      <c r="P79" s="11"/>
      <c r="Q79" s="14"/>
      <c r="R79" s="14"/>
      <c r="S79" s="14"/>
      <c r="T79" s="14"/>
    </row>
    <row r="80" spans="1:20" s="17" customFormat="1" ht="18.75">
      <c r="A80" s="8"/>
      <c r="B80" s="9"/>
      <c r="C80" s="10"/>
      <c r="D80" s="10"/>
      <c r="E80" s="11"/>
      <c r="F80" s="11"/>
      <c r="G80" s="11"/>
      <c r="H80" s="11"/>
      <c r="I80" s="12"/>
      <c r="J80" s="12"/>
      <c r="K80" s="13"/>
      <c r="L80" s="14"/>
      <c r="M80" s="26"/>
      <c r="N80" s="20"/>
      <c r="O80" s="29"/>
      <c r="P80" s="11"/>
      <c r="Q80" s="14"/>
      <c r="R80" s="14"/>
      <c r="S80" s="14"/>
      <c r="T80" s="14"/>
    </row>
    <row r="81" spans="1:20" s="17" customFormat="1" ht="18.75">
      <c r="A81" s="8"/>
      <c r="B81" s="9"/>
      <c r="C81" s="10"/>
      <c r="D81" s="10"/>
      <c r="E81" s="11"/>
      <c r="F81" s="11"/>
      <c r="G81" s="11"/>
      <c r="H81" s="11"/>
      <c r="I81" s="12"/>
      <c r="J81" s="12"/>
      <c r="K81" s="13"/>
      <c r="L81" s="14"/>
      <c r="M81" s="26"/>
      <c r="N81" s="20"/>
      <c r="O81" s="29"/>
      <c r="P81" s="11"/>
      <c r="Q81" s="14"/>
      <c r="R81" s="14"/>
      <c r="S81" s="14"/>
      <c r="T81" s="14"/>
    </row>
    <row r="82" spans="1:20" s="17" customFormat="1" ht="18.75">
      <c r="A82" s="8"/>
      <c r="B82" s="9"/>
      <c r="C82" s="10"/>
      <c r="D82" s="10"/>
      <c r="E82" s="11"/>
      <c r="F82" s="11"/>
      <c r="G82" s="11"/>
      <c r="H82" s="11"/>
      <c r="I82" s="12"/>
      <c r="J82" s="12"/>
      <c r="K82" s="13"/>
      <c r="L82" s="14"/>
      <c r="M82" s="26"/>
      <c r="N82" s="20"/>
      <c r="O82" s="29"/>
      <c r="P82" s="11"/>
      <c r="Q82" s="14"/>
      <c r="R82" s="14"/>
      <c r="S82" s="14"/>
      <c r="T82" s="14"/>
    </row>
    <row r="83" spans="1:20" s="17" customFormat="1" ht="18.75">
      <c r="A83" s="8"/>
      <c r="B83" s="9"/>
      <c r="C83" s="10"/>
      <c r="D83" s="10"/>
      <c r="E83" s="11"/>
      <c r="F83" s="11"/>
      <c r="G83" s="11"/>
      <c r="H83" s="11"/>
      <c r="I83" s="12"/>
      <c r="J83" s="12"/>
      <c r="K83" s="13"/>
      <c r="L83" s="14"/>
      <c r="M83" s="26"/>
      <c r="N83" s="20"/>
      <c r="O83" s="29"/>
      <c r="P83" s="11"/>
      <c r="Q83" s="14"/>
      <c r="R83" s="14"/>
      <c r="S83" s="14"/>
      <c r="T83" s="14"/>
    </row>
    <row r="84" spans="1:20" s="17" customFormat="1" ht="18.75">
      <c r="A84" s="8"/>
      <c r="B84" s="9"/>
      <c r="C84" s="10"/>
      <c r="D84" s="10"/>
      <c r="E84" s="11"/>
      <c r="F84" s="11"/>
      <c r="G84" s="11"/>
      <c r="H84" s="11"/>
      <c r="I84" s="12"/>
      <c r="J84" s="12"/>
      <c r="K84" s="13"/>
      <c r="L84" s="14"/>
      <c r="M84" s="26"/>
      <c r="N84" s="20"/>
      <c r="O84" s="29"/>
      <c r="P84" s="11"/>
      <c r="Q84" s="14"/>
      <c r="R84" s="14"/>
      <c r="S84" s="14"/>
      <c r="T84" s="14"/>
    </row>
  </sheetData>
  <mergeCells count="1">
    <mergeCell ref="A1:S1"/>
  </mergeCells>
  <phoneticPr fontId="3" type="noConversion"/>
  <conditionalFormatting sqref="I1:K1048576">
    <cfRule type="duplicateValues" dxfId="108" priority="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J109"/>
  <sheetViews>
    <sheetView topLeftCell="H1" workbookViewId="0">
      <selection activeCell="N9" sqref="N9"/>
    </sheetView>
  </sheetViews>
  <sheetFormatPr defaultRowHeight="15"/>
  <cols>
    <col min="1" max="1" width="13.25" style="3" bestFit="1" customWidth="1"/>
    <col min="2" max="2" width="8.875" style="3" bestFit="1" customWidth="1"/>
    <col min="3" max="3" width="14.625" style="3" bestFit="1" customWidth="1"/>
    <col min="4" max="4" width="15" style="3" bestFit="1" customWidth="1"/>
    <col min="5" max="5" width="16.625" style="3" bestFit="1" customWidth="1"/>
    <col min="6" max="6" width="22" style="3" bestFit="1" customWidth="1"/>
    <col min="7" max="7" width="16.625" style="3" bestFit="1" customWidth="1"/>
    <col min="8" max="8" width="23.25" style="3" bestFit="1" customWidth="1"/>
    <col min="9" max="9" width="14" style="3" bestFit="1" customWidth="1"/>
    <col min="10" max="10" width="14" style="3" hidden="1" customWidth="1"/>
    <col min="11" max="11" width="14" style="3" customWidth="1"/>
    <col min="12" max="12" width="16.625" style="3" bestFit="1" customWidth="1"/>
    <col min="13" max="13" width="14.5" style="3" hidden="1" customWidth="1"/>
    <col min="14" max="14" width="14.5" style="30" customWidth="1"/>
    <col min="15" max="15" width="8.875" style="30" bestFit="1" customWidth="1"/>
    <col min="16" max="16" width="7.875" style="3" bestFit="1" customWidth="1"/>
    <col min="17" max="18" width="19.25" style="3" bestFit="1" customWidth="1"/>
    <col min="19" max="19" width="6.5" style="3" bestFit="1" customWidth="1"/>
    <col min="20" max="20" width="11" style="3" customWidth="1"/>
    <col min="21" max="24" width="9" style="3"/>
    <col min="25" max="25" width="9" style="3" customWidth="1"/>
    <col min="26" max="16384" width="9" style="3"/>
  </cols>
  <sheetData>
    <row r="1" spans="1:62">
      <c r="A1" s="64" t="s">
        <v>147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1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</row>
    <row r="2" spans="1:62" ht="21.75" customHeight="1">
      <c r="A2" s="21" t="s">
        <v>0</v>
      </c>
      <c r="B2" s="21" t="s">
        <v>1</v>
      </c>
      <c r="C2" s="21" t="s">
        <v>2</v>
      </c>
      <c r="D2" s="21" t="s">
        <v>3</v>
      </c>
      <c r="E2" s="21" t="s">
        <v>4</v>
      </c>
      <c r="F2" s="21" t="s">
        <v>5</v>
      </c>
      <c r="G2" s="21" t="s">
        <v>6</v>
      </c>
      <c r="H2" s="21" t="s">
        <v>7</v>
      </c>
      <c r="I2" s="21" t="s">
        <v>8</v>
      </c>
      <c r="J2" s="21" t="s">
        <v>332</v>
      </c>
      <c r="K2" s="22" t="s">
        <v>9</v>
      </c>
      <c r="L2" s="21" t="s">
        <v>10</v>
      </c>
      <c r="M2" s="22" t="s">
        <v>1077</v>
      </c>
      <c r="N2" s="22" t="s">
        <v>363</v>
      </c>
      <c r="O2" s="22" t="s">
        <v>12</v>
      </c>
      <c r="P2" s="21" t="s">
        <v>13</v>
      </c>
      <c r="Q2" s="21" t="s">
        <v>14</v>
      </c>
      <c r="R2" s="21" t="s">
        <v>15</v>
      </c>
      <c r="S2" s="21" t="s">
        <v>16</v>
      </c>
      <c r="T2" s="24" t="s">
        <v>17</v>
      </c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</row>
    <row r="3" spans="1:62" s="17" customFormat="1" ht="18.75">
      <c r="A3" s="8">
        <v>43193</v>
      </c>
      <c r="B3" s="9" t="s">
        <v>25</v>
      </c>
      <c r="C3" s="10">
        <v>1459</v>
      </c>
      <c r="D3" s="10">
        <v>1645</v>
      </c>
      <c r="E3" s="11" t="s">
        <v>338</v>
      </c>
      <c r="F3" s="11" t="s">
        <v>339</v>
      </c>
      <c r="G3" s="11" t="s">
        <v>31</v>
      </c>
      <c r="H3" s="11" t="s">
        <v>73</v>
      </c>
      <c r="I3" s="12" t="s">
        <v>340</v>
      </c>
      <c r="J3" s="12"/>
      <c r="K3" s="19" t="s">
        <v>341</v>
      </c>
      <c r="L3" s="7" t="str">
        <f t="shared" ref="L3:L42" si="0">IF(A3&lt;&gt;"","武汉威伟机械","------")</f>
        <v>武汉威伟机械</v>
      </c>
      <c r="M3" s="26" t="str">
        <f>VLOOKUP(O3,ch!$A$1:$B$31,2,0)</f>
        <v>鄂AFE237</v>
      </c>
      <c r="N3" s="20" t="s">
        <v>178</v>
      </c>
      <c r="O3" s="29" t="s">
        <v>342</v>
      </c>
      <c r="P3" s="7" t="str">
        <f t="shared" ref="P3:P15" si="1">IF(M3&lt;&gt;"","9.6米","--")</f>
        <v>9.6米</v>
      </c>
      <c r="Q3" s="14">
        <v>12</v>
      </c>
      <c r="R3" s="14">
        <v>0</v>
      </c>
      <c r="S3" s="14">
        <f t="shared" ref="S3:S12" si="2">SUM(Q3:R3)</f>
        <v>12</v>
      </c>
      <c r="T3" s="7" t="str">
        <f t="shared" ref="T3:T42" si="3">IF(A3&lt;&gt;"","分拣摆渡","----")</f>
        <v>分拣摆渡</v>
      </c>
    </row>
    <row r="4" spans="1:62" s="17" customFormat="1" ht="18.75">
      <c r="A4" s="8">
        <v>43193</v>
      </c>
      <c r="B4" s="9" t="s">
        <v>25</v>
      </c>
      <c r="C4" s="10">
        <v>1825</v>
      </c>
      <c r="D4" s="10">
        <v>2011</v>
      </c>
      <c r="E4" s="11" t="s">
        <v>338</v>
      </c>
      <c r="F4" s="11" t="s">
        <v>339</v>
      </c>
      <c r="G4" s="11" t="s">
        <v>31</v>
      </c>
      <c r="H4" s="11" t="s">
        <v>73</v>
      </c>
      <c r="I4" s="12" t="s">
        <v>356</v>
      </c>
      <c r="J4" s="12"/>
      <c r="K4" s="19" t="s">
        <v>357</v>
      </c>
      <c r="L4" s="7" t="str">
        <f t="shared" si="0"/>
        <v>武汉威伟机械</v>
      </c>
      <c r="M4" s="26" t="str">
        <f>VLOOKUP(O4,ch!$A$1:$B$31,2,0)</f>
        <v>鄂AQQ353</v>
      </c>
      <c r="N4" s="20" t="s">
        <v>181</v>
      </c>
      <c r="O4" s="29" t="s">
        <v>197</v>
      </c>
      <c r="P4" s="7" t="str">
        <f t="shared" si="1"/>
        <v>9.6米</v>
      </c>
      <c r="Q4" s="14">
        <v>14</v>
      </c>
      <c r="R4" s="14">
        <v>0</v>
      </c>
      <c r="S4" s="14">
        <f t="shared" si="2"/>
        <v>14</v>
      </c>
      <c r="T4" s="7" t="str">
        <f t="shared" si="3"/>
        <v>分拣摆渡</v>
      </c>
    </row>
    <row r="5" spans="1:62" s="17" customFormat="1" ht="18.75">
      <c r="A5" s="8">
        <v>43193</v>
      </c>
      <c r="B5" s="9" t="s">
        <v>235</v>
      </c>
      <c r="C5" s="10">
        <v>1929</v>
      </c>
      <c r="D5" s="10">
        <v>2125</v>
      </c>
      <c r="E5" s="11" t="s">
        <v>338</v>
      </c>
      <c r="F5" s="11" t="s">
        <v>339</v>
      </c>
      <c r="G5" s="11" t="s">
        <v>31</v>
      </c>
      <c r="H5" s="11" t="s">
        <v>73</v>
      </c>
      <c r="I5" s="12" t="s">
        <v>361</v>
      </c>
      <c r="J5" s="12"/>
      <c r="K5" s="19" t="s">
        <v>385</v>
      </c>
      <c r="L5" s="7" t="str">
        <f t="shared" si="0"/>
        <v>武汉威伟机械</v>
      </c>
      <c r="M5" s="26" t="str">
        <f>VLOOKUP(O5,ch!$A$1:$B$31,2,0)</f>
        <v>鄂ALU151</v>
      </c>
      <c r="N5" s="20" t="s">
        <v>179</v>
      </c>
      <c r="O5" s="29" t="s">
        <v>362</v>
      </c>
      <c r="P5" s="7" t="str">
        <f t="shared" si="1"/>
        <v>9.6米</v>
      </c>
      <c r="Q5" s="14">
        <v>14</v>
      </c>
      <c r="R5" s="14">
        <v>0</v>
      </c>
      <c r="S5" s="14">
        <f t="shared" si="2"/>
        <v>14</v>
      </c>
      <c r="T5" s="7" t="str">
        <f t="shared" si="3"/>
        <v>分拣摆渡</v>
      </c>
    </row>
    <row r="6" spans="1:62" s="17" customFormat="1" ht="18.75">
      <c r="A6" s="8">
        <v>43193</v>
      </c>
      <c r="B6" s="9" t="s">
        <v>248</v>
      </c>
      <c r="C6" s="10">
        <v>1620</v>
      </c>
      <c r="D6" s="10">
        <v>1810</v>
      </c>
      <c r="E6" s="11" t="s">
        <v>202</v>
      </c>
      <c r="F6" s="11" t="s">
        <v>203</v>
      </c>
      <c r="G6" s="11" t="s">
        <v>31</v>
      </c>
      <c r="H6" s="11" t="s">
        <v>73</v>
      </c>
      <c r="I6" s="12" t="s">
        <v>343</v>
      </c>
      <c r="J6" s="12"/>
      <c r="K6" s="19" t="s">
        <v>344</v>
      </c>
      <c r="L6" s="7" t="str">
        <f t="shared" si="0"/>
        <v>武汉威伟机械</v>
      </c>
      <c r="M6" s="26" t="str">
        <f>VLOOKUP(O6,ch!$A$1:$B$31,2,0)</f>
        <v>鄂AZV377</v>
      </c>
      <c r="N6" s="20" t="s">
        <v>176</v>
      </c>
      <c r="O6" s="29" t="s">
        <v>240</v>
      </c>
      <c r="P6" s="7" t="str">
        <f t="shared" si="1"/>
        <v>9.6米</v>
      </c>
      <c r="Q6" s="14">
        <v>14</v>
      </c>
      <c r="R6" s="14">
        <v>0</v>
      </c>
      <c r="S6" s="14">
        <f t="shared" si="2"/>
        <v>14</v>
      </c>
      <c r="T6" s="7" t="str">
        <f t="shared" si="3"/>
        <v>分拣摆渡</v>
      </c>
    </row>
    <row r="7" spans="1:62" s="17" customFormat="1" ht="18.75">
      <c r="A7" s="8">
        <v>43193</v>
      </c>
      <c r="B7" s="9" t="s">
        <v>235</v>
      </c>
      <c r="C7" s="10">
        <v>1920</v>
      </c>
      <c r="D7" s="10">
        <v>2123</v>
      </c>
      <c r="E7" s="11" t="s">
        <v>202</v>
      </c>
      <c r="F7" s="11" t="s">
        <v>203</v>
      </c>
      <c r="G7" s="11" t="s">
        <v>31</v>
      </c>
      <c r="H7" s="11" t="s">
        <v>73</v>
      </c>
      <c r="I7" s="12" t="s">
        <v>352</v>
      </c>
      <c r="J7" s="12"/>
      <c r="K7" s="19" t="s">
        <v>353</v>
      </c>
      <c r="L7" s="7" t="str">
        <f t="shared" si="0"/>
        <v>武汉威伟机械</v>
      </c>
      <c r="M7" s="26" t="str">
        <f>VLOOKUP(O7,ch!$A$1:$B$31,2,0)</f>
        <v>鄂ALU291</v>
      </c>
      <c r="N7" s="20" t="s">
        <v>182</v>
      </c>
      <c r="O7" s="29" t="s">
        <v>198</v>
      </c>
      <c r="P7" s="7" t="str">
        <f t="shared" si="1"/>
        <v>9.6米</v>
      </c>
      <c r="Q7" s="14">
        <v>14</v>
      </c>
      <c r="R7" s="14">
        <v>0</v>
      </c>
      <c r="S7" s="14">
        <f t="shared" si="2"/>
        <v>14</v>
      </c>
      <c r="T7" s="7" t="str">
        <f t="shared" si="3"/>
        <v>分拣摆渡</v>
      </c>
    </row>
    <row r="8" spans="1:62" s="17" customFormat="1" ht="18.75">
      <c r="A8" s="8">
        <v>43193</v>
      </c>
      <c r="B8" s="9" t="s">
        <v>36</v>
      </c>
      <c r="C8" s="10">
        <v>1355</v>
      </c>
      <c r="D8" s="10">
        <v>1549</v>
      </c>
      <c r="E8" s="11" t="s">
        <v>202</v>
      </c>
      <c r="F8" s="11" t="s">
        <v>203</v>
      </c>
      <c r="G8" s="11" t="s">
        <v>31</v>
      </c>
      <c r="H8" s="11" t="s">
        <v>73</v>
      </c>
      <c r="I8" s="12" t="s">
        <v>354</v>
      </c>
      <c r="J8" s="12"/>
      <c r="K8" s="19" t="s">
        <v>355</v>
      </c>
      <c r="L8" s="7" t="str">
        <f t="shared" si="0"/>
        <v>武汉威伟机械</v>
      </c>
      <c r="M8" s="26" t="e">
        <f>VLOOKUP(O8,ch!$A$1:$B$31,2,0)</f>
        <v>#N/A</v>
      </c>
      <c r="N8" s="20" t="s">
        <v>165</v>
      </c>
      <c r="O8" s="29" t="s">
        <v>58</v>
      </c>
      <c r="P8" s="7" t="e">
        <f t="shared" si="1"/>
        <v>#N/A</v>
      </c>
      <c r="Q8" s="14">
        <v>14</v>
      </c>
      <c r="R8" s="14">
        <v>0</v>
      </c>
      <c r="S8" s="14">
        <f t="shared" si="2"/>
        <v>14</v>
      </c>
      <c r="T8" s="7" t="str">
        <f t="shared" si="3"/>
        <v>分拣摆渡</v>
      </c>
    </row>
    <row r="9" spans="1:62" s="17" customFormat="1" ht="18.75">
      <c r="A9" s="8">
        <v>43193</v>
      </c>
      <c r="B9" s="9" t="s">
        <v>308</v>
      </c>
      <c r="C9" s="10">
        <v>1120</v>
      </c>
      <c r="D9" s="10">
        <v>1150</v>
      </c>
      <c r="E9" s="11" t="s">
        <v>210</v>
      </c>
      <c r="F9" s="11" t="s">
        <v>345</v>
      </c>
      <c r="G9" s="11" t="s">
        <v>31</v>
      </c>
      <c r="H9" s="11" t="s">
        <v>73</v>
      </c>
      <c r="I9" s="12" t="s">
        <v>346</v>
      </c>
      <c r="J9" s="12"/>
      <c r="K9" s="19" t="s">
        <v>347</v>
      </c>
      <c r="L9" s="7" t="str">
        <f t="shared" si="0"/>
        <v>武汉威伟机械</v>
      </c>
      <c r="M9" s="26" t="str">
        <f>VLOOKUP(O9,ch!$A$1:$B$31,2,0)</f>
        <v>鄂ABY256</v>
      </c>
      <c r="N9" s="20" t="s">
        <v>167</v>
      </c>
      <c r="O9" s="29" t="s">
        <v>251</v>
      </c>
      <c r="P9" s="7" t="str">
        <f t="shared" si="1"/>
        <v>9.6米</v>
      </c>
      <c r="Q9" s="14">
        <v>14</v>
      </c>
      <c r="R9" s="14">
        <v>0</v>
      </c>
      <c r="S9" s="14">
        <f t="shared" si="2"/>
        <v>14</v>
      </c>
      <c r="T9" s="7" t="str">
        <f t="shared" si="3"/>
        <v>分拣摆渡</v>
      </c>
    </row>
    <row r="10" spans="1:62" s="17" customFormat="1" ht="18.75">
      <c r="A10" s="8">
        <v>43193</v>
      </c>
      <c r="B10" s="9" t="s">
        <v>311</v>
      </c>
      <c r="C10" s="10">
        <v>1805</v>
      </c>
      <c r="D10" s="10">
        <v>1835</v>
      </c>
      <c r="E10" s="11" t="s">
        <v>210</v>
      </c>
      <c r="F10" s="11" t="s">
        <v>345</v>
      </c>
      <c r="G10" s="11" t="s">
        <v>31</v>
      </c>
      <c r="H10" s="11" t="s">
        <v>73</v>
      </c>
      <c r="I10" s="12" t="s">
        <v>348</v>
      </c>
      <c r="J10" s="12"/>
      <c r="K10" s="19" t="s">
        <v>349</v>
      </c>
      <c r="L10" s="7" t="str">
        <f t="shared" si="0"/>
        <v>武汉威伟机械</v>
      </c>
      <c r="M10" s="26" t="str">
        <f>VLOOKUP(O10,ch!$A$1:$B$31,2,0)</f>
        <v>鄂ABY277</v>
      </c>
      <c r="N10" s="20" t="s">
        <v>168</v>
      </c>
      <c r="O10" s="29" t="s">
        <v>192</v>
      </c>
      <c r="P10" s="7" t="str">
        <f t="shared" si="1"/>
        <v>9.6米</v>
      </c>
      <c r="Q10" s="14">
        <v>14</v>
      </c>
      <c r="R10" s="14">
        <v>0</v>
      </c>
      <c r="S10" s="14">
        <f t="shared" si="2"/>
        <v>14</v>
      </c>
      <c r="T10" s="7" t="str">
        <f t="shared" si="3"/>
        <v>分拣摆渡</v>
      </c>
    </row>
    <row r="11" spans="1:62" s="17" customFormat="1" ht="18.75">
      <c r="A11" s="8">
        <v>43193</v>
      </c>
      <c r="B11" s="9" t="s">
        <v>311</v>
      </c>
      <c r="C11" s="10">
        <v>1915</v>
      </c>
      <c r="D11" s="10">
        <v>1924</v>
      </c>
      <c r="E11" s="11" t="s">
        <v>210</v>
      </c>
      <c r="F11" s="11" t="s">
        <v>345</v>
      </c>
      <c r="G11" s="11" t="s">
        <v>31</v>
      </c>
      <c r="H11" s="11" t="s">
        <v>73</v>
      </c>
      <c r="I11" s="12" t="s">
        <v>350</v>
      </c>
      <c r="J11" s="12"/>
      <c r="K11" s="19" t="s">
        <v>351</v>
      </c>
      <c r="L11" s="7" t="str">
        <f t="shared" si="0"/>
        <v>武汉威伟机械</v>
      </c>
      <c r="M11" s="26" t="str">
        <f>VLOOKUP(O11,ch!$A$1:$B$31,2,0)</f>
        <v>鄂ABY277</v>
      </c>
      <c r="N11" s="20" t="s">
        <v>168</v>
      </c>
      <c r="O11" s="29" t="s">
        <v>192</v>
      </c>
      <c r="P11" s="7" t="str">
        <f t="shared" si="1"/>
        <v>9.6米</v>
      </c>
      <c r="Q11" s="14">
        <v>14</v>
      </c>
      <c r="R11" s="14">
        <v>0</v>
      </c>
      <c r="S11" s="14">
        <f t="shared" si="2"/>
        <v>14</v>
      </c>
      <c r="T11" s="7" t="str">
        <f t="shared" si="3"/>
        <v>分拣摆渡</v>
      </c>
    </row>
    <row r="12" spans="1:62" s="17" customFormat="1" ht="18.75">
      <c r="A12" s="8">
        <v>43193</v>
      </c>
      <c r="B12" s="9" t="s">
        <v>358</v>
      </c>
      <c r="C12" s="10">
        <v>2022</v>
      </c>
      <c r="D12" s="10">
        <v>2030</v>
      </c>
      <c r="E12" s="11" t="s">
        <v>210</v>
      </c>
      <c r="F12" s="11" t="s">
        <v>345</v>
      </c>
      <c r="G12" s="11" t="s">
        <v>31</v>
      </c>
      <c r="H12" s="11" t="s">
        <v>73</v>
      </c>
      <c r="I12" s="12" t="s">
        <v>359</v>
      </c>
      <c r="J12" s="12"/>
      <c r="K12" s="19" t="s">
        <v>360</v>
      </c>
      <c r="L12" s="7" t="str">
        <f t="shared" si="0"/>
        <v>武汉威伟机械</v>
      </c>
      <c r="M12" s="26" t="str">
        <f>VLOOKUP(O12,ch!$A$1:$B$31,2,0)</f>
        <v>鄂AZV377</v>
      </c>
      <c r="N12" s="20" t="s">
        <v>176</v>
      </c>
      <c r="O12" s="29" t="s">
        <v>240</v>
      </c>
      <c r="P12" s="7" t="str">
        <f t="shared" si="1"/>
        <v>9.6米</v>
      </c>
      <c r="Q12" s="14">
        <v>14</v>
      </c>
      <c r="R12" s="14">
        <v>0</v>
      </c>
      <c r="S12" s="14">
        <f t="shared" si="2"/>
        <v>14</v>
      </c>
      <c r="T12" s="7" t="str">
        <f t="shared" si="3"/>
        <v>分拣摆渡</v>
      </c>
    </row>
    <row r="13" spans="1:62" s="35" customFormat="1" ht="18.75">
      <c r="A13" s="8">
        <v>43193</v>
      </c>
      <c r="B13" s="10" t="s">
        <v>387</v>
      </c>
      <c r="C13" s="10">
        <v>2030</v>
      </c>
      <c r="D13" s="10">
        <v>2130</v>
      </c>
      <c r="E13" s="11" t="s">
        <v>210</v>
      </c>
      <c r="F13" s="11" t="s">
        <v>345</v>
      </c>
      <c r="G13" s="11" t="s">
        <v>31</v>
      </c>
      <c r="H13" s="11" t="s">
        <v>367</v>
      </c>
      <c r="I13" s="12" t="s">
        <v>386</v>
      </c>
      <c r="J13" s="10"/>
      <c r="K13" s="19" t="s">
        <v>388</v>
      </c>
      <c r="L13" s="7" t="str">
        <f t="shared" si="0"/>
        <v>武汉威伟机械</v>
      </c>
      <c r="M13" s="26" t="e">
        <f>VLOOKUP(O13,ch!$A$1:$B$31,2,0)</f>
        <v>#N/A</v>
      </c>
      <c r="N13" s="51" t="s">
        <v>165</v>
      </c>
      <c r="O13" s="29" t="s">
        <v>58</v>
      </c>
      <c r="P13" s="7" t="e">
        <f t="shared" si="1"/>
        <v>#N/A</v>
      </c>
      <c r="Q13" s="14">
        <v>14</v>
      </c>
      <c r="R13" s="14">
        <v>0</v>
      </c>
      <c r="S13" s="14">
        <f t="shared" ref="S13:S15" si="4">SUM(Q13:R13)</f>
        <v>14</v>
      </c>
      <c r="T13" s="7" t="str">
        <f t="shared" si="3"/>
        <v>分拣摆渡</v>
      </c>
    </row>
    <row r="14" spans="1:62" s="35" customFormat="1" ht="18.75">
      <c r="A14" s="8">
        <v>43193</v>
      </c>
      <c r="B14" s="10" t="s">
        <v>396</v>
      </c>
      <c r="C14" s="10">
        <v>2156</v>
      </c>
      <c r="D14" s="10">
        <v>2203</v>
      </c>
      <c r="E14" s="11" t="s">
        <v>210</v>
      </c>
      <c r="F14" s="11" t="s">
        <v>345</v>
      </c>
      <c r="G14" s="11" t="s">
        <v>31</v>
      </c>
      <c r="H14" s="11" t="s">
        <v>73</v>
      </c>
      <c r="I14" s="12" t="s">
        <v>395</v>
      </c>
      <c r="J14" s="10"/>
      <c r="K14" s="19" t="s">
        <v>397</v>
      </c>
      <c r="L14" s="7" t="str">
        <f t="shared" si="0"/>
        <v>武汉威伟机械</v>
      </c>
      <c r="M14" s="26" t="e">
        <f>VLOOKUP(O14,ch!$A$1:$B$31,2,0)</f>
        <v>#N/A</v>
      </c>
      <c r="N14" s="51" t="s">
        <v>165</v>
      </c>
      <c r="O14" s="29" t="s">
        <v>58</v>
      </c>
      <c r="P14" s="7" t="e">
        <f t="shared" si="1"/>
        <v>#N/A</v>
      </c>
      <c r="Q14" s="14">
        <v>8</v>
      </c>
      <c r="R14" s="14">
        <v>0</v>
      </c>
      <c r="S14" s="14">
        <f t="shared" si="4"/>
        <v>8</v>
      </c>
      <c r="T14" s="7" t="str">
        <f t="shared" si="3"/>
        <v>分拣摆渡</v>
      </c>
    </row>
    <row r="15" spans="1:62" s="35" customFormat="1" ht="18.75">
      <c r="A15" s="8">
        <v>43193</v>
      </c>
      <c r="B15" s="10" t="s">
        <v>398</v>
      </c>
      <c r="C15" s="10">
        <v>2025</v>
      </c>
      <c r="D15" s="10">
        <v>2035</v>
      </c>
      <c r="E15" s="11" t="s">
        <v>399</v>
      </c>
      <c r="F15" s="11" t="s">
        <v>400</v>
      </c>
      <c r="G15" s="11" t="s">
        <v>391</v>
      </c>
      <c r="H15" s="11" t="s">
        <v>392</v>
      </c>
      <c r="I15" s="12" t="s">
        <v>401</v>
      </c>
      <c r="J15" s="10"/>
      <c r="K15" s="19" t="s">
        <v>402</v>
      </c>
      <c r="L15" s="7" t="str">
        <f t="shared" si="0"/>
        <v>武汉威伟机械</v>
      </c>
      <c r="M15" s="26" t="str">
        <f>VLOOKUP(O15,ch!$A$1:$B$31,2,0)</f>
        <v>鄂AFX299</v>
      </c>
      <c r="N15" s="51" t="s">
        <v>364</v>
      </c>
      <c r="O15" s="29" t="s">
        <v>403</v>
      </c>
      <c r="P15" s="7" t="str">
        <f t="shared" si="1"/>
        <v>9.6米</v>
      </c>
      <c r="Q15" s="14">
        <v>2</v>
      </c>
      <c r="R15" s="14">
        <v>1</v>
      </c>
      <c r="S15" s="14">
        <f t="shared" si="4"/>
        <v>3</v>
      </c>
      <c r="T15" s="7" t="str">
        <f t="shared" si="3"/>
        <v>分拣摆渡</v>
      </c>
    </row>
    <row r="16" spans="1:62" s="35" customFormat="1" ht="18.75">
      <c r="A16" s="8">
        <v>43193</v>
      </c>
      <c r="B16" s="10" t="s">
        <v>398</v>
      </c>
      <c r="C16" s="10">
        <v>1630</v>
      </c>
      <c r="D16" s="10">
        <v>1640</v>
      </c>
      <c r="E16" s="11" t="s">
        <v>399</v>
      </c>
      <c r="F16" s="11" t="s">
        <v>400</v>
      </c>
      <c r="G16" s="11" t="s">
        <v>391</v>
      </c>
      <c r="H16" s="11" t="s">
        <v>392</v>
      </c>
      <c r="I16" s="12" t="s">
        <v>404</v>
      </c>
      <c r="J16" s="10"/>
      <c r="K16" s="19" t="s">
        <v>405</v>
      </c>
      <c r="L16" s="7" t="str">
        <f t="shared" ref="L16" si="5">IF(A16&lt;&gt;"","武汉威伟机械","------")</f>
        <v>武汉威伟机械</v>
      </c>
      <c r="M16" s="26" t="str">
        <f>VLOOKUP(O16,ch!$A$1:$B$31,2,0)</f>
        <v>鄂AFX299</v>
      </c>
      <c r="N16" s="51" t="s">
        <v>364</v>
      </c>
      <c r="O16" s="29" t="s">
        <v>403</v>
      </c>
      <c r="P16" s="7" t="str">
        <f t="shared" ref="P16" si="6">IF(M16&lt;&gt;"","9.6米","--")</f>
        <v>9.6米</v>
      </c>
      <c r="Q16" s="14">
        <v>2</v>
      </c>
      <c r="R16" s="14">
        <v>0</v>
      </c>
      <c r="S16" s="14">
        <f t="shared" ref="S16" si="7">SUM(Q16:R16)</f>
        <v>2</v>
      </c>
      <c r="T16" s="7" t="str">
        <f t="shared" ref="T16" si="8">IF(A16&lt;&gt;"","分拣摆渡","----")</f>
        <v>分拣摆渡</v>
      </c>
    </row>
    <row r="17" spans="1:20" s="35" customFormat="1" ht="18.75">
      <c r="A17" s="8">
        <v>43193</v>
      </c>
      <c r="B17" s="10" t="s">
        <v>398</v>
      </c>
      <c r="C17" s="10">
        <v>1530</v>
      </c>
      <c r="D17" s="10">
        <v>1540</v>
      </c>
      <c r="E17" s="11" t="s">
        <v>399</v>
      </c>
      <c r="F17" s="11" t="s">
        <v>400</v>
      </c>
      <c r="G17" s="11" t="s">
        <v>391</v>
      </c>
      <c r="H17" s="11" t="s">
        <v>392</v>
      </c>
      <c r="I17" s="12" t="s">
        <v>406</v>
      </c>
      <c r="J17" s="10"/>
      <c r="K17" s="19" t="s">
        <v>407</v>
      </c>
      <c r="L17" s="7" t="str">
        <f t="shared" ref="L17" si="9">IF(A17&lt;&gt;"","武汉威伟机械","------")</f>
        <v>武汉威伟机械</v>
      </c>
      <c r="M17" s="26" t="str">
        <f>VLOOKUP(O17,ch!$A$1:$B$31,2,0)</f>
        <v>鄂AFX299</v>
      </c>
      <c r="N17" s="51" t="s">
        <v>364</v>
      </c>
      <c r="O17" s="29" t="s">
        <v>403</v>
      </c>
      <c r="P17" s="7" t="str">
        <f t="shared" ref="P17" si="10">IF(M17&lt;&gt;"","9.6米","--")</f>
        <v>9.6米</v>
      </c>
      <c r="Q17" s="14">
        <v>2</v>
      </c>
      <c r="R17" s="14">
        <v>0</v>
      </c>
      <c r="S17" s="14">
        <f t="shared" ref="S17" si="11">SUM(Q17:R17)</f>
        <v>2</v>
      </c>
      <c r="T17" s="7" t="str">
        <f t="shared" ref="T17" si="12">IF(A17&lt;&gt;"","分拣摆渡","----")</f>
        <v>分拣摆渡</v>
      </c>
    </row>
    <row r="18" spans="1:20" s="35" customFormat="1" ht="18.75">
      <c r="A18" s="8">
        <v>43193</v>
      </c>
      <c r="B18" s="10" t="s">
        <v>398</v>
      </c>
      <c r="C18" s="10">
        <v>1430</v>
      </c>
      <c r="D18" s="10">
        <v>1440</v>
      </c>
      <c r="E18" s="11" t="s">
        <v>399</v>
      </c>
      <c r="F18" s="11" t="s">
        <v>400</v>
      </c>
      <c r="G18" s="11" t="s">
        <v>391</v>
      </c>
      <c r="H18" s="11" t="s">
        <v>392</v>
      </c>
      <c r="I18" s="12" t="s">
        <v>408</v>
      </c>
      <c r="J18" s="10"/>
      <c r="K18" s="19" t="s">
        <v>409</v>
      </c>
      <c r="L18" s="7" t="str">
        <f t="shared" ref="L18" si="13">IF(A18&lt;&gt;"","武汉威伟机械","------")</f>
        <v>武汉威伟机械</v>
      </c>
      <c r="M18" s="26" t="str">
        <f>VLOOKUP(O18,ch!$A$1:$B$31,2,0)</f>
        <v>鄂AFX299</v>
      </c>
      <c r="N18" s="51" t="s">
        <v>364</v>
      </c>
      <c r="O18" s="29" t="s">
        <v>403</v>
      </c>
      <c r="P18" s="7" t="str">
        <f t="shared" ref="P18" si="14">IF(M18&lt;&gt;"","9.6米","--")</f>
        <v>9.6米</v>
      </c>
      <c r="Q18" s="14">
        <v>2</v>
      </c>
      <c r="R18" s="14">
        <v>1</v>
      </c>
      <c r="S18" s="14">
        <f t="shared" ref="S18" si="15">SUM(Q18:R18)</f>
        <v>3</v>
      </c>
      <c r="T18" s="7" t="str">
        <f t="shared" ref="T18" si="16">IF(A18&lt;&gt;"","分拣摆渡","----")</f>
        <v>分拣摆渡</v>
      </c>
    </row>
    <row r="19" spans="1:20" s="35" customFormat="1" ht="18.75">
      <c r="A19" s="8">
        <v>43193</v>
      </c>
      <c r="B19" s="10" t="s">
        <v>398</v>
      </c>
      <c r="C19" s="10">
        <v>1130</v>
      </c>
      <c r="D19" s="10">
        <v>1140</v>
      </c>
      <c r="E19" s="11" t="s">
        <v>399</v>
      </c>
      <c r="F19" s="11" t="s">
        <v>400</v>
      </c>
      <c r="G19" s="11" t="s">
        <v>391</v>
      </c>
      <c r="H19" s="11" t="s">
        <v>392</v>
      </c>
      <c r="I19" s="12" t="s">
        <v>410</v>
      </c>
      <c r="J19" s="10"/>
      <c r="K19" s="19" t="s">
        <v>411</v>
      </c>
      <c r="L19" s="7" t="str">
        <f t="shared" ref="L19" si="17">IF(A19&lt;&gt;"","武汉威伟机械","------")</f>
        <v>武汉威伟机械</v>
      </c>
      <c r="M19" s="26" t="str">
        <f>VLOOKUP(O19,ch!$A$1:$B$31,2,0)</f>
        <v>鄂AFX299</v>
      </c>
      <c r="N19" s="51" t="s">
        <v>364</v>
      </c>
      <c r="O19" s="29" t="s">
        <v>403</v>
      </c>
      <c r="P19" s="7" t="str">
        <f t="shared" ref="P19" si="18">IF(M19&lt;&gt;"","9.6米","--")</f>
        <v>9.6米</v>
      </c>
      <c r="Q19" s="14">
        <v>2</v>
      </c>
      <c r="R19" s="14">
        <v>0</v>
      </c>
      <c r="S19" s="14">
        <f t="shared" ref="S19" si="19">SUM(Q19:R19)</f>
        <v>2</v>
      </c>
      <c r="T19" s="7" t="str">
        <f t="shared" ref="T19" si="20">IF(A19&lt;&gt;"","分拣摆渡","----")</f>
        <v>分拣摆渡</v>
      </c>
    </row>
    <row r="20" spans="1:20" s="35" customFormat="1" ht="18.75">
      <c r="A20" s="8">
        <v>43193</v>
      </c>
      <c r="B20" s="10" t="s">
        <v>398</v>
      </c>
      <c r="C20" s="10">
        <v>1030</v>
      </c>
      <c r="D20" s="10">
        <v>1040</v>
      </c>
      <c r="E20" s="11" t="s">
        <v>399</v>
      </c>
      <c r="F20" s="11" t="s">
        <v>400</v>
      </c>
      <c r="G20" s="11" t="s">
        <v>391</v>
      </c>
      <c r="H20" s="11" t="s">
        <v>392</v>
      </c>
      <c r="I20" s="12" t="s">
        <v>412</v>
      </c>
      <c r="J20" s="10"/>
      <c r="K20" s="19" t="s">
        <v>413</v>
      </c>
      <c r="L20" s="7" t="str">
        <f t="shared" ref="L20" si="21">IF(A20&lt;&gt;"","武汉威伟机械","------")</f>
        <v>武汉威伟机械</v>
      </c>
      <c r="M20" s="26" t="str">
        <f>VLOOKUP(O20,ch!$A$1:$B$31,2,0)</f>
        <v>鄂AFX299</v>
      </c>
      <c r="N20" s="51" t="s">
        <v>364</v>
      </c>
      <c r="O20" s="29" t="s">
        <v>403</v>
      </c>
      <c r="P20" s="7" t="str">
        <f t="shared" ref="P20" si="22">IF(M20&lt;&gt;"","9.6米","--")</f>
        <v>9.6米</v>
      </c>
      <c r="Q20" s="14">
        <v>4</v>
      </c>
      <c r="R20" s="14">
        <v>0</v>
      </c>
      <c r="S20" s="14">
        <f t="shared" ref="S20" si="23">SUM(Q20:R20)</f>
        <v>4</v>
      </c>
      <c r="T20" s="7" t="str">
        <f t="shared" ref="T20" si="24">IF(A20&lt;&gt;"","分拣摆渡","----")</f>
        <v>分拣摆渡</v>
      </c>
    </row>
    <row r="21" spans="1:20" s="35" customFormat="1" ht="18.75">
      <c r="A21" s="8">
        <v>43193</v>
      </c>
      <c r="B21" s="10" t="s">
        <v>398</v>
      </c>
      <c r="C21" s="10">
        <v>2135</v>
      </c>
      <c r="D21" s="10">
        <v>2145</v>
      </c>
      <c r="E21" s="11" t="s">
        <v>399</v>
      </c>
      <c r="F21" s="11" t="s">
        <v>400</v>
      </c>
      <c r="G21" s="11" t="s">
        <v>391</v>
      </c>
      <c r="H21" s="11" t="s">
        <v>392</v>
      </c>
      <c r="I21" s="12" t="s">
        <v>414</v>
      </c>
      <c r="J21" s="10"/>
      <c r="K21" s="19" t="s">
        <v>415</v>
      </c>
      <c r="L21" s="7" t="str">
        <f>IF(A21&lt;&gt;"","武汉威伟机械","------")</f>
        <v>武汉威伟机械</v>
      </c>
      <c r="M21" s="26" t="str">
        <f>VLOOKUP(O21,ch!$A$1:$B$31,2,0)</f>
        <v>鄂AFX299</v>
      </c>
      <c r="N21" s="51" t="s">
        <v>364</v>
      </c>
      <c r="O21" s="29" t="s">
        <v>403</v>
      </c>
      <c r="P21" s="7" t="str">
        <f t="shared" ref="P21" si="25">IF(M21&lt;&gt;"","9.6米","--")</f>
        <v>9.6米</v>
      </c>
      <c r="Q21" s="14">
        <v>1</v>
      </c>
      <c r="R21" s="14">
        <v>0</v>
      </c>
      <c r="S21" s="14">
        <f t="shared" ref="S21" si="26">SUM(Q21:R21)</f>
        <v>1</v>
      </c>
      <c r="T21" s="7" t="str">
        <f t="shared" ref="T21" si="27">IF(A21&lt;&gt;"","分拣摆渡","----")</f>
        <v>分拣摆渡</v>
      </c>
    </row>
    <row r="22" spans="1:20" s="35" customFormat="1" ht="18.75">
      <c r="A22" s="8">
        <v>43193</v>
      </c>
      <c r="B22" s="10" t="s">
        <v>398</v>
      </c>
      <c r="C22" s="10">
        <v>2330</v>
      </c>
      <c r="D22" s="10">
        <v>2340</v>
      </c>
      <c r="E22" s="11" t="s">
        <v>399</v>
      </c>
      <c r="F22" s="11" t="s">
        <v>400</v>
      </c>
      <c r="G22" s="11" t="s">
        <v>391</v>
      </c>
      <c r="H22" s="11" t="s">
        <v>392</v>
      </c>
      <c r="I22" s="12" t="s">
        <v>416</v>
      </c>
      <c r="J22" s="10"/>
      <c r="K22" s="19" t="s">
        <v>417</v>
      </c>
      <c r="L22" s="7" t="str">
        <f t="shared" ref="L22" si="28">IF(A22&lt;&gt;"","武汉威伟机械","------")</f>
        <v>武汉威伟机械</v>
      </c>
      <c r="M22" s="26" t="str">
        <f>VLOOKUP(O22,ch!$A$1:$B$31,2,0)</f>
        <v>鄂AFX299</v>
      </c>
      <c r="N22" s="51" t="s">
        <v>364</v>
      </c>
      <c r="O22" s="29" t="s">
        <v>403</v>
      </c>
      <c r="P22" s="7" t="str">
        <f t="shared" ref="P22" si="29">IF(M22&lt;&gt;"","9.6米","--")</f>
        <v>9.6米</v>
      </c>
      <c r="Q22" s="14">
        <v>1</v>
      </c>
      <c r="R22" s="14">
        <v>1</v>
      </c>
      <c r="S22" s="14">
        <f t="shared" ref="S22" si="30">SUM(Q22:R22)</f>
        <v>2</v>
      </c>
      <c r="T22" s="7" t="str">
        <f t="shared" ref="T22" si="31">IF(A22&lt;&gt;"","分拣摆渡","----")</f>
        <v>分拣摆渡</v>
      </c>
    </row>
    <row r="23" spans="1:20" s="17" customFormat="1" ht="18.75">
      <c r="A23" s="8">
        <v>43193</v>
      </c>
      <c r="B23" s="9" t="s">
        <v>370</v>
      </c>
      <c r="C23" s="10">
        <v>48</v>
      </c>
      <c r="D23" s="10">
        <v>58</v>
      </c>
      <c r="E23" s="11" t="s">
        <v>366</v>
      </c>
      <c r="F23" s="11" t="s">
        <v>367</v>
      </c>
      <c r="G23" s="11" t="s">
        <v>368</v>
      </c>
      <c r="H23" s="11" t="s">
        <v>369</v>
      </c>
      <c r="I23" s="12" t="s">
        <v>371</v>
      </c>
      <c r="J23" s="12"/>
      <c r="K23" s="19" t="s">
        <v>372</v>
      </c>
      <c r="L23" s="7" t="str">
        <f>IF(A23&lt;&gt;"","武汉威伟机械","------")</f>
        <v>武汉威伟机械</v>
      </c>
      <c r="M23" s="26" t="s">
        <v>164</v>
      </c>
      <c r="N23" s="20" t="s">
        <v>164</v>
      </c>
      <c r="O23" s="29" t="s">
        <v>365</v>
      </c>
      <c r="P23" s="7" t="str">
        <f>IF(M23&lt;&gt;"","9.6米","--")</f>
        <v>9.6米</v>
      </c>
      <c r="Q23" s="14">
        <v>11</v>
      </c>
      <c r="R23" s="14">
        <v>0</v>
      </c>
      <c r="S23" s="14">
        <f>SUM(Q23:R23)</f>
        <v>11</v>
      </c>
      <c r="T23" s="7" t="str">
        <f>IF(A23&lt;&gt;"","分拣摆渡","----")</f>
        <v>分拣摆渡</v>
      </c>
    </row>
    <row r="24" spans="1:20" s="35" customFormat="1" ht="18.75">
      <c r="A24" s="8">
        <v>43193</v>
      </c>
      <c r="B24" s="10" t="s">
        <v>370</v>
      </c>
      <c r="C24" s="10">
        <v>2150</v>
      </c>
      <c r="D24" s="10">
        <v>58</v>
      </c>
      <c r="E24" s="11" t="s">
        <v>366</v>
      </c>
      <c r="F24" s="11" t="s">
        <v>367</v>
      </c>
      <c r="G24" s="11" t="s">
        <v>368</v>
      </c>
      <c r="H24" s="11" t="s">
        <v>369</v>
      </c>
      <c r="I24" s="12" t="s">
        <v>374</v>
      </c>
      <c r="J24" s="12"/>
      <c r="K24" s="19" t="s">
        <v>375</v>
      </c>
      <c r="L24" s="7" t="str">
        <f t="shared" ref="L24" si="32">IF(A24&lt;&gt;"","武汉威伟机械","------")</f>
        <v>武汉威伟机械</v>
      </c>
      <c r="M24" s="26" t="str">
        <f>VLOOKUP(O24,ch!$A$1:$B$31,2,0)</f>
        <v>鄂AMT870</v>
      </c>
      <c r="N24" s="20" t="s">
        <v>164</v>
      </c>
      <c r="O24" s="29" t="s">
        <v>373</v>
      </c>
      <c r="P24" s="7" t="str">
        <f t="shared" ref="P24" si="33">IF(M24&lt;&gt;"","9.6米","--")</f>
        <v>9.6米</v>
      </c>
      <c r="Q24" s="14">
        <v>14</v>
      </c>
      <c r="R24" s="14">
        <v>0</v>
      </c>
      <c r="S24" s="14">
        <f>SUM(Q24:R24)</f>
        <v>14</v>
      </c>
      <c r="T24" s="7" t="str">
        <f t="shared" ref="T24" si="34">IF(A24&lt;&gt;"","分拣摆渡","----")</f>
        <v>分拣摆渡</v>
      </c>
    </row>
    <row r="25" spans="1:20" s="35" customFormat="1" ht="18.75">
      <c r="A25" s="8">
        <v>43193</v>
      </c>
      <c r="B25" s="10" t="s">
        <v>376</v>
      </c>
      <c r="C25" s="10">
        <v>1903</v>
      </c>
      <c r="D25" s="10">
        <v>1913</v>
      </c>
      <c r="E25" s="11" t="s">
        <v>366</v>
      </c>
      <c r="F25" s="11" t="s">
        <v>367</v>
      </c>
      <c r="G25" s="11" t="s">
        <v>368</v>
      </c>
      <c r="H25" s="11" t="s">
        <v>369</v>
      </c>
      <c r="I25" s="12" t="s">
        <v>377</v>
      </c>
      <c r="J25" s="12"/>
      <c r="K25" s="19" t="s">
        <v>378</v>
      </c>
      <c r="L25" s="7" t="str">
        <f t="shared" ref="L25" si="35">IF(A25&lt;&gt;"","武汉威伟机械","------")</f>
        <v>武汉威伟机械</v>
      </c>
      <c r="M25" s="26" t="str">
        <f>VLOOKUP(O25,ch!$A$1:$B$31,2,0)</f>
        <v>鄂AMT870</v>
      </c>
      <c r="N25" s="20" t="s">
        <v>164</v>
      </c>
      <c r="O25" s="29" t="s">
        <v>373</v>
      </c>
      <c r="P25" s="7" t="str">
        <f t="shared" ref="P25" si="36">IF(M25&lt;&gt;"","9.6米","--")</f>
        <v>9.6米</v>
      </c>
      <c r="Q25" s="14">
        <v>14</v>
      </c>
      <c r="R25" s="14">
        <v>0</v>
      </c>
      <c r="S25" s="14">
        <f t="shared" ref="S25" si="37">SUM(Q25:R25)</f>
        <v>14</v>
      </c>
      <c r="T25" s="7" t="str">
        <f t="shared" ref="T25" si="38">IF(A25&lt;&gt;"","分拣摆渡","----")</f>
        <v>分拣摆渡</v>
      </c>
    </row>
    <row r="26" spans="1:20" s="35" customFormat="1" ht="18.75">
      <c r="A26" s="8">
        <v>43193</v>
      </c>
      <c r="B26" s="10" t="s">
        <v>376</v>
      </c>
      <c r="C26" s="10">
        <v>1152</v>
      </c>
      <c r="D26" s="10">
        <v>1202</v>
      </c>
      <c r="E26" s="11" t="s">
        <v>366</v>
      </c>
      <c r="F26" s="11" t="s">
        <v>367</v>
      </c>
      <c r="G26" s="11" t="s">
        <v>368</v>
      </c>
      <c r="H26" s="11" t="s">
        <v>369</v>
      </c>
      <c r="I26" s="12" t="s">
        <v>379</v>
      </c>
      <c r="J26" s="12"/>
      <c r="K26" s="19" t="s">
        <v>380</v>
      </c>
      <c r="L26" s="7" t="str">
        <f t="shared" ref="L26" si="39">IF(A26&lt;&gt;"","武汉威伟机械","------")</f>
        <v>武汉威伟机械</v>
      </c>
      <c r="M26" s="26" t="str">
        <f>VLOOKUP(O26,ch!$A$1:$B$31,2,0)</f>
        <v>鄂AMT870</v>
      </c>
      <c r="N26" s="20" t="s">
        <v>164</v>
      </c>
      <c r="O26" s="29" t="s">
        <v>373</v>
      </c>
      <c r="P26" s="7" t="str">
        <f t="shared" ref="P26" si="40">IF(M26&lt;&gt;"","9.6米","--")</f>
        <v>9.6米</v>
      </c>
      <c r="Q26" s="14">
        <v>14</v>
      </c>
      <c r="R26" s="14">
        <v>0</v>
      </c>
      <c r="S26" s="14">
        <f t="shared" ref="S26" si="41">SUM(Q26:R26)</f>
        <v>14</v>
      </c>
      <c r="T26" s="7" t="str">
        <f t="shared" ref="T26" si="42">IF(A26&lt;&gt;"","分拣摆渡","----")</f>
        <v>分拣摆渡</v>
      </c>
    </row>
    <row r="27" spans="1:20" s="35" customFormat="1" ht="18.75">
      <c r="A27" s="8">
        <v>43193</v>
      </c>
      <c r="B27" s="10" t="s">
        <v>376</v>
      </c>
      <c r="C27" s="10">
        <v>1057</v>
      </c>
      <c r="D27" s="10">
        <v>1107</v>
      </c>
      <c r="E27" s="11" t="s">
        <v>366</v>
      </c>
      <c r="F27" s="11" t="s">
        <v>367</v>
      </c>
      <c r="G27" s="11" t="s">
        <v>368</v>
      </c>
      <c r="H27" s="11" t="s">
        <v>369</v>
      </c>
      <c r="I27" s="12" t="s">
        <v>381</v>
      </c>
      <c r="J27" s="12"/>
      <c r="K27" s="19" t="s">
        <v>382</v>
      </c>
      <c r="L27" s="7" t="str">
        <f t="shared" ref="L27:L28" si="43">IF(A27&lt;&gt;"","武汉威伟机械","------")</f>
        <v>武汉威伟机械</v>
      </c>
      <c r="M27" s="26" t="str">
        <f>VLOOKUP(O27,ch!$A$1:$B$31,2,0)</f>
        <v>鄂AMT870</v>
      </c>
      <c r="N27" s="20" t="s">
        <v>164</v>
      </c>
      <c r="O27" s="29" t="s">
        <v>373</v>
      </c>
      <c r="P27" s="7" t="str">
        <f t="shared" ref="P27:P28" si="44">IF(M27&lt;&gt;"","9.6米","--")</f>
        <v>9.6米</v>
      </c>
      <c r="Q27" s="14">
        <v>14</v>
      </c>
      <c r="R27" s="14">
        <v>0</v>
      </c>
      <c r="S27" s="14">
        <f t="shared" ref="S27" si="45">SUM(Q27:R27)</f>
        <v>14</v>
      </c>
      <c r="T27" s="7" t="str">
        <f t="shared" ref="T27:T28" si="46">IF(A27&lt;&gt;"","分拣摆渡","----")</f>
        <v>分拣摆渡</v>
      </c>
    </row>
    <row r="28" spans="1:20" s="35" customFormat="1" ht="18.75">
      <c r="A28" s="8">
        <v>43193</v>
      </c>
      <c r="B28" s="10" t="s">
        <v>376</v>
      </c>
      <c r="C28" s="10">
        <v>925</v>
      </c>
      <c r="D28" s="10">
        <v>935</v>
      </c>
      <c r="E28" s="11" t="s">
        <v>366</v>
      </c>
      <c r="F28" s="11" t="s">
        <v>367</v>
      </c>
      <c r="G28" s="11" t="s">
        <v>368</v>
      </c>
      <c r="H28" s="11" t="s">
        <v>369</v>
      </c>
      <c r="I28" s="12" t="s">
        <v>383</v>
      </c>
      <c r="J28" s="10"/>
      <c r="K28" s="19" t="s">
        <v>384</v>
      </c>
      <c r="L28" s="7" t="str">
        <f t="shared" si="43"/>
        <v>武汉威伟机械</v>
      </c>
      <c r="M28" s="26" t="str">
        <f>VLOOKUP(O28,ch!$A$1:$B$31,2,0)</f>
        <v>鄂AMT870</v>
      </c>
      <c r="N28" s="51" t="s">
        <v>164</v>
      </c>
      <c r="O28" s="29" t="s">
        <v>373</v>
      </c>
      <c r="P28" s="7" t="str">
        <f t="shared" si="44"/>
        <v>9.6米</v>
      </c>
      <c r="Q28" s="14">
        <v>14</v>
      </c>
      <c r="R28" s="14">
        <v>0</v>
      </c>
      <c r="S28" s="14">
        <f t="shared" ref="S28:S35" si="47">SUM(Q28:R28)</f>
        <v>14</v>
      </c>
      <c r="T28" s="7" t="str">
        <f t="shared" si="46"/>
        <v>分拣摆渡</v>
      </c>
    </row>
    <row r="29" spans="1:20" s="35" customFormat="1" ht="18.75">
      <c r="A29" s="8">
        <v>43193</v>
      </c>
      <c r="B29" s="10" t="s">
        <v>389</v>
      </c>
      <c r="C29" s="10">
        <v>2256</v>
      </c>
      <c r="D29" s="10">
        <v>2306</v>
      </c>
      <c r="E29" s="11" t="s">
        <v>390</v>
      </c>
      <c r="F29" s="11" t="s">
        <v>367</v>
      </c>
      <c r="G29" s="11" t="s">
        <v>391</v>
      </c>
      <c r="H29" s="11" t="s">
        <v>392</v>
      </c>
      <c r="I29" s="12" t="s">
        <v>393</v>
      </c>
      <c r="J29" s="10"/>
      <c r="K29" s="19" t="s">
        <v>394</v>
      </c>
      <c r="L29" s="7" t="str">
        <f t="shared" ref="L29:L35" si="48">IF(A29&lt;&gt;"","武汉威伟机械","------")</f>
        <v>武汉威伟机械</v>
      </c>
      <c r="M29" s="26" t="e">
        <f>VLOOKUP(O29,ch!$A$1:$B$31,2,0)</f>
        <v>#N/A</v>
      </c>
      <c r="N29" s="51" t="s">
        <v>165</v>
      </c>
      <c r="O29" s="29" t="s">
        <v>58</v>
      </c>
      <c r="P29" s="7" t="e">
        <f t="shared" ref="P29:P35" si="49">IF(M29&lt;&gt;"","9.6米","--")</f>
        <v>#N/A</v>
      </c>
      <c r="Q29" s="14">
        <v>12</v>
      </c>
      <c r="R29" s="14">
        <v>0</v>
      </c>
      <c r="S29" s="14">
        <f t="shared" si="47"/>
        <v>12</v>
      </c>
      <c r="T29" s="7" t="str">
        <f t="shared" ref="T29:T35" si="50">IF(A29&lt;&gt;"","分拣摆渡","----")</f>
        <v>分拣摆渡</v>
      </c>
    </row>
    <row r="30" spans="1:20" s="35" customFormat="1" ht="18.75">
      <c r="A30" s="8">
        <v>43193</v>
      </c>
      <c r="B30" s="10" t="s">
        <v>370</v>
      </c>
      <c r="C30" s="10">
        <v>234</v>
      </c>
      <c r="D30" s="10">
        <v>2350</v>
      </c>
      <c r="E30" s="11" t="s">
        <v>390</v>
      </c>
      <c r="F30" s="11" t="s">
        <v>367</v>
      </c>
      <c r="G30" s="11" t="s">
        <v>391</v>
      </c>
      <c r="H30" s="11" t="s">
        <v>392</v>
      </c>
      <c r="I30" s="12" t="s">
        <v>418</v>
      </c>
      <c r="J30" s="10"/>
      <c r="K30" s="19" t="s">
        <v>419</v>
      </c>
      <c r="L30" s="7" t="str">
        <f t="shared" si="48"/>
        <v>武汉威伟机械</v>
      </c>
      <c r="M30" s="26" t="str">
        <f>VLOOKUP(O30,ch!$A$1:$B$31,2,0)</f>
        <v>鄂AF1588</v>
      </c>
      <c r="N30" s="51" t="s">
        <v>163</v>
      </c>
      <c r="O30" s="29" t="s">
        <v>117</v>
      </c>
      <c r="P30" s="7" t="str">
        <f t="shared" si="49"/>
        <v>9.6米</v>
      </c>
      <c r="Q30" s="14">
        <v>14</v>
      </c>
      <c r="R30" s="14">
        <v>0</v>
      </c>
      <c r="S30" s="14">
        <f t="shared" si="47"/>
        <v>14</v>
      </c>
      <c r="T30" s="7" t="str">
        <f t="shared" si="50"/>
        <v>分拣摆渡</v>
      </c>
    </row>
    <row r="31" spans="1:20" s="35" customFormat="1" ht="18.75">
      <c r="A31" s="8">
        <v>43193</v>
      </c>
      <c r="B31" s="10" t="s">
        <v>370</v>
      </c>
      <c r="C31" s="10">
        <v>2300</v>
      </c>
      <c r="D31" s="10">
        <v>2310</v>
      </c>
      <c r="E31" s="11" t="s">
        <v>390</v>
      </c>
      <c r="F31" s="11" t="s">
        <v>367</v>
      </c>
      <c r="G31" s="11" t="s">
        <v>391</v>
      </c>
      <c r="H31" s="11" t="s">
        <v>392</v>
      </c>
      <c r="I31" s="12" t="s">
        <v>420</v>
      </c>
      <c r="J31" s="10"/>
      <c r="K31" s="19" t="s">
        <v>421</v>
      </c>
      <c r="L31" s="7" t="str">
        <f t="shared" si="48"/>
        <v>武汉威伟机械</v>
      </c>
      <c r="M31" s="26" t="str">
        <f>VLOOKUP(O31,ch!$A$1:$B$31,2,0)</f>
        <v>鄂AF1588</v>
      </c>
      <c r="N31" s="51" t="s">
        <v>163</v>
      </c>
      <c r="O31" s="29" t="s">
        <v>117</v>
      </c>
      <c r="P31" s="7" t="str">
        <f t="shared" si="49"/>
        <v>9.6米</v>
      </c>
      <c r="Q31" s="14">
        <v>14</v>
      </c>
      <c r="R31" s="14">
        <v>0</v>
      </c>
      <c r="S31" s="14">
        <f t="shared" si="47"/>
        <v>14</v>
      </c>
      <c r="T31" s="7" t="str">
        <f t="shared" si="50"/>
        <v>分拣摆渡</v>
      </c>
    </row>
    <row r="32" spans="1:20" s="35" customFormat="1" ht="18.75">
      <c r="A32" s="8">
        <v>43193</v>
      </c>
      <c r="B32" s="10" t="s">
        <v>370</v>
      </c>
      <c r="C32" s="10">
        <v>2009</v>
      </c>
      <c r="D32" s="10">
        <v>2019</v>
      </c>
      <c r="E32" s="11" t="s">
        <v>390</v>
      </c>
      <c r="F32" s="11" t="s">
        <v>367</v>
      </c>
      <c r="G32" s="11" t="s">
        <v>391</v>
      </c>
      <c r="H32" s="11" t="s">
        <v>392</v>
      </c>
      <c r="I32" s="12" t="s">
        <v>422</v>
      </c>
      <c r="J32" s="10"/>
      <c r="K32" s="19" t="s">
        <v>423</v>
      </c>
      <c r="L32" s="7" t="str">
        <f t="shared" si="48"/>
        <v>武汉威伟机械</v>
      </c>
      <c r="M32" s="26" t="str">
        <f>VLOOKUP(O32,ch!$A$1:$B$31,2,0)</f>
        <v>鄂AF1588</v>
      </c>
      <c r="N32" s="51" t="s">
        <v>163</v>
      </c>
      <c r="O32" s="29" t="s">
        <v>117</v>
      </c>
      <c r="P32" s="7" t="str">
        <f t="shared" si="49"/>
        <v>9.6米</v>
      </c>
      <c r="Q32" s="14">
        <v>14</v>
      </c>
      <c r="R32" s="14">
        <v>0</v>
      </c>
      <c r="S32" s="14">
        <f t="shared" si="47"/>
        <v>14</v>
      </c>
      <c r="T32" s="7" t="str">
        <f t="shared" si="50"/>
        <v>分拣摆渡</v>
      </c>
    </row>
    <row r="33" spans="1:22" s="35" customFormat="1" ht="18.75">
      <c r="A33" s="8">
        <v>43193</v>
      </c>
      <c r="B33" s="10" t="s">
        <v>376</v>
      </c>
      <c r="C33" s="10">
        <v>1655</v>
      </c>
      <c r="D33" s="10">
        <v>1705</v>
      </c>
      <c r="E33" s="11" t="s">
        <v>390</v>
      </c>
      <c r="F33" s="11" t="s">
        <v>367</v>
      </c>
      <c r="G33" s="11" t="s">
        <v>391</v>
      </c>
      <c r="H33" s="11" t="s">
        <v>392</v>
      </c>
      <c r="I33" s="12" t="s">
        <v>424</v>
      </c>
      <c r="J33" s="10"/>
      <c r="K33" s="19" t="s">
        <v>425</v>
      </c>
      <c r="L33" s="7" t="str">
        <f t="shared" si="48"/>
        <v>武汉威伟机械</v>
      </c>
      <c r="M33" s="26" t="str">
        <f>VLOOKUP(O33,ch!$A$1:$B$31,2,0)</f>
        <v>鄂AF1588</v>
      </c>
      <c r="N33" s="51" t="s">
        <v>163</v>
      </c>
      <c r="O33" s="29" t="s">
        <v>117</v>
      </c>
      <c r="P33" s="7" t="str">
        <f t="shared" si="49"/>
        <v>9.6米</v>
      </c>
      <c r="Q33" s="14">
        <v>14</v>
      </c>
      <c r="R33" s="14">
        <v>0</v>
      </c>
      <c r="S33" s="14">
        <f t="shared" si="47"/>
        <v>14</v>
      </c>
      <c r="T33" s="7" t="str">
        <f t="shared" si="50"/>
        <v>分拣摆渡</v>
      </c>
    </row>
    <row r="34" spans="1:22" s="35" customFormat="1" ht="18.75">
      <c r="A34" s="8">
        <v>43193</v>
      </c>
      <c r="B34" s="10" t="s">
        <v>376</v>
      </c>
      <c r="C34" s="10">
        <v>1125</v>
      </c>
      <c r="D34" s="10">
        <v>1135</v>
      </c>
      <c r="E34" s="11" t="s">
        <v>390</v>
      </c>
      <c r="F34" s="11" t="s">
        <v>367</v>
      </c>
      <c r="G34" s="11" t="s">
        <v>391</v>
      </c>
      <c r="H34" s="11" t="s">
        <v>392</v>
      </c>
      <c r="I34" s="12" t="s">
        <v>426</v>
      </c>
      <c r="J34" s="10"/>
      <c r="K34" s="19" t="s">
        <v>427</v>
      </c>
      <c r="L34" s="7" t="str">
        <f t="shared" si="48"/>
        <v>武汉威伟机械</v>
      </c>
      <c r="M34" s="26" t="str">
        <f>VLOOKUP(O34,ch!$A$1:$B$31,2,0)</f>
        <v>鄂AF1588</v>
      </c>
      <c r="N34" s="51" t="s">
        <v>163</v>
      </c>
      <c r="O34" s="29" t="s">
        <v>117</v>
      </c>
      <c r="P34" s="7" t="str">
        <f t="shared" si="49"/>
        <v>9.6米</v>
      </c>
      <c r="Q34" s="14">
        <v>14</v>
      </c>
      <c r="R34" s="14">
        <v>0</v>
      </c>
      <c r="S34" s="14">
        <f t="shared" si="47"/>
        <v>14</v>
      </c>
      <c r="T34" s="7" t="str">
        <f t="shared" si="50"/>
        <v>分拣摆渡</v>
      </c>
    </row>
    <row r="35" spans="1:22" s="35" customFormat="1" ht="18.75">
      <c r="A35" s="8">
        <v>43193</v>
      </c>
      <c r="B35" s="10" t="s">
        <v>376</v>
      </c>
      <c r="C35" s="10">
        <v>1020</v>
      </c>
      <c r="D35" s="10">
        <v>1030</v>
      </c>
      <c r="E35" s="11" t="s">
        <v>390</v>
      </c>
      <c r="F35" s="11" t="s">
        <v>367</v>
      </c>
      <c r="G35" s="11" t="s">
        <v>391</v>
      </c>
      <c r="H35" s="11" t="s">
        <v>392</v>
      </c>
      <c r="I35" s="12" t="s">
        <v>428</v>
      </c>
      <c r="J35" s="10"/>
      <c r="K35" s="19" t="s">
        <v>429</v>
      </c>
      <c r="L35" s="7" t="str">
        <f t="shared" si="48"/>
        <v>武汉威伟机械</v>
      </c>
      <c r="M35" s="26" t="str">
        <f>VLOOKUP(O35,ch!$A$1:$B$31,2,0)</f>
        <v>鄂AF1588</v>
      </c>
      <c r="N35" s="51" t="s">
        <v>163</v>
      </c>
      <c r="O35" s="29" t="s">
        <v>117</v>
      </c>
      <c r="P35" s="7" t="str">
        <f t="shared" si="49"/>
        <v>9.6米</v>
      </c>
      <c r="Q35" s="14">
        <v>14</v>
      </c>
      <c r="R35" s="14">
        <v>0</v>
      </c>
      <c r="S35" s="14">
        <f t="shared" si="47"/>
        <v>14</v>
      </c>
      <c r="T35" s="7" t="str">
        <f t="shared" si="50"/>
        <v>分拣摆渡</v>
      </c>
    </row>
    <row r="36" spans="1:22" s="35" customFormat="1" ht="18.75">
      <c r="A36" s="8"/>
      <c r="B36" s="10"/>
      <c r="C36" s="10"/>
      <c r="D36" s="10"/>
      <c r="E36" s="11"/>
      <c r="F36" s="11"/>
      <c r="G36" s="11"/>
      <c r="H36" s="11"/>
      <c r="I36" s="12"/>
      <c r="J36" s="10"/>
      <c r="K36" s="19"/>
      <c r="L36" s="7" t="str">
        <f t="shared" si="0"/>
        <v>------</v>
      </c>
      <c r="M36" s="26"/>
      <c r="N36" s="51"/>
      <c r="O36" s="29"/>
      <c r="P36" s="7"/>
      <c r="Q36" s="14"/>
      <c r="R36" s="14"/>
      <c r="S36" s="14"/>
      <c r="T36" s="7" t="str">
        <f t="shared" si="3"/>
        <v>----</v>
      </c>
    </row>
    <row r="37" spans="1:22" s="35" customFormat="1" ht="18.75">
      <c r="A37" s="8"/>
      <c r="B37" s="10"/>
      <c r="C37" s="10"/>
      <c r="D37" s="10"/>
      <c r="E37" s="11"/>
      <c r="F37" s="11"/>
      <c r="G37" s="11"/>
      <c r="H37" s="11"/>
      <c r="I37" s="12"/>
      <c r="J37" s="10"/>
      <c r="K37" s="19"/>
      <c r="L37" s="7" t="str">
        <f t="shared" si="0"/>
        <v>------</v>
      </c>
      <c r="M37" s="26"/>
      <c r="N37" s="51"/>
      <c r="O37" s="29"/>
      <c r="P37" s="7"/>
      <c r="Q37" s="14"/>
      <c r="R37" s="14"/>
      <c r="S37" s="14"/>
      <c r="T37" s="7" t="str">
        <f t="shared" si="3"/>
        <v>----</v>
      </c>
    </row>
    <row r="38" spans="1:22" s="35" customFormat="1" ht="18.75">
      <c r="A38" s="8"/>
      <c r="B38" s="10"/>
      <c r="C38" s="10"/>
      <c r="D38" s="10"/>
      <c r="E38" s="11"/>
      <c r="F38" s="11"/>
      <c r="G38" s="11"/>
      <c r="H38" s="11"/>
      <c r="I38" s="12"/>
      <c r="J38" s="10"/>
      <c r="K38" s="19"/>
      <c r="L38" s="7" t="str">
        <f t="shared" si="0"/>
        <v>------</v>
      </c>
      <c r="M38" s="26"/>
      <c r="N38" s="51"/>
      <c r="O38" s="29"/>
      <c r="P38" s="7"/>
      <c r="Q38" s="14"/>
      <c r="R38" s="14"/>
      <c r="S38" s="14"/>
      <c r="T38" s="7" t="str">
        <f t="shared" si="3"/>
        <v>----</v>
      </c>
    </row>
    <row r="39" spans="1:22" s="35" customFormat="1" ht="18.75">
      <c r="A39" s="8"/>
      <c r="B39" s="10"/>
      <c r="C39" s="10"/>
      <c r="D39" s="10"/>
      <c r="E39" s="11"/>
      <c r="F39" s="11"/>
      <c r="G39" s="11"/>
      <c r="H39" s="11"/>
      <c r="I39" s="12"/>
      <c r="J39" s="10"/>
      <c r="K39" s="19"/>
      <c r="L39" s="7" t="str">
        <f t="shared" si="0"/>
        <v>------</v>
      </c>
      <c r="M39" s="26"/>
      <c r="N39" s="51"/>
      <c r="O39" s="29"/>
      <c r="P39" s="7"/>
      <c r="Q39" s="14"/>
      <c r="R39" s="14"/>
      <c r="S39" s="14"/>
      <c r="T39" s="7" t="str">
        <f t="shared" si="3"/>
        <v>----</v>
      </c>
    </row>
    <row r="40" spans="1:22" s="35" customFormat="1" ht="18.75">
      <c r="A40" s="8"/>
      <c r="B40" s="10"/>
      <c r="C40" s="10"/>
      <c r="D40" s="10"/>
      <c r="E40" s="11"/>
      <c r="F40" s="11"/>
      <c r="G40" s="11"/>
      <c r="H40" s="11"/>
      <c r="I40" s="12"/>
      <c r="J40" s="10"/>
      <c r="K40" s="19"/>
      <c r="L40" s="7" t="str">
        <f t="shared" si="0"/>
        <v>------</v>
      </c>
      <c r="M40" s="26"/>
      <c r="N40" s="51"/>
      <c r="O40" s="29"/>
      <c r="P40" s="7"/>
      <c r="Q40" s="14"/>
      <c r="R40" s="14"/>
      <c r="S40" s="14"/>
      <c r="T40" s="7" t="str">
        <f t="shared" si="3"/>
        <v>----</v>
      </c>
    </row>
    <row r="41" spans="1:22" s="35" customFormat="1" ht="18.75">
      <c r="A41" s="10"/>
      <c r="B41" s="10"/>
      <c r="C41" s="10"/>
      <c r="D41" s="10"/>
      <c r="E41" s="10"/>
      <c r="F41" s="10"/>
      <c r="G41" s="10"/>
      <c r="H41" s="10"/>
      <c r="I41" s="12"/>
      <c r="J41" s="10"/>
      <c r="K41" s="10"/>
      <c r="L41" s="10" t="str">
        <f t="shared" si="0"/>
        <v>------</v>
      </c>
      <c r="M41" s="10"/>
      <c r="N41" s="51"/>
      <c r="O41" s="10"/>
      <c r="P41" s="10"/>
      <c r="Q41" s="10"/>
      <c r="R41" s="10"/>
      <c r="S41" s="10"/>
      <c r="T41" s="10" t="str">
        <f t="shared" si="3"/>
        <v>----</v>
      </c>
    </row>
    <row r="42" spans="1:22" s="35" customFormat="1" ht="18.75">
      <c r="A42" s="10"/>
      <c r="B42" s="10"/>
      <c r="C42" s="10"/>
      <c r="D42" s="10"/>
      <c r="E42" s="10"/>
      <c r="F42" s="10"/>
      <c r="G42" s="10"/>
      <c r="H42" s="10"/>
      <c r="I42" s="33"/>
      <c r="J42" s="36"/>
      <c r="K42" s="36"/>
      <c r="L42" s="36" t="str">
        <f t="shared" si="0"/>
        <v>------</v>
      </c>
      <c r="M42" s="36"/>
      <c r="N42" s="52"/>
      <c r="O42" s="36"/>
      <c r="P42" s="36"/>
      <c r="Q42" s="36"/>
      <c r="R42" s="36"/>
      <c r="S42" s="36"/>
      <c r="T42" s="36" t="str">
        <f t="shared" si="3"/>
        <v>----</v>
      </c>
    </row>
    <row r="43" spans="1:22" ht="18.75">
      <c r="I43" s="37"/>
      <c r="J43" s="34"/>
      <c r="K43" s="34"/>
      <c r="L43" s="4"/>
      <c r="M43" s="31"/>
      <c r="N43" s="53"/>
      <c r="O43" s="32"/>
      <c r="P43" s="4"/>
      <c r="Q43" s="34"/>
      <c r="R43" s="34"/>
      <c r="S43" s="34"/>
      <c r="T43" s="4"/>
      <c r="U43" s="34"/>
      <c r="V43" s="34"/>
    </row>
    <row r="44" spans="1:22" ht="18.75">
      <c r="I44" s="37"/>
      <c r="J44" s="34"/>
      <c r="K44" s="34"/>
      <c r="L44" s="4"/>
      <c r="M44" s="31"/>
      <c r="N44" s="53"/>
      <c r="O44" s="32"/>
      <c r="P44" s="4"/>
      <c r="Q44" s="34"/>
      <c r="R44" s="34"/>
      <c r="S44" s="34"/>
      <c r="T44" s="4"/>
      <c r="U44" s="34"/>
      <c r="V44" s="34"/>
    </row>
    <row r="45" spans="1:22" ht="18.75">
      <c r="I45" s="37"/>
      <c r="J45" s="34"/>
      <c r="K45" s="34"/>
      <c r="L45" s="4"/>
      <c r="M45" s="31"/>
      <c r="N45" s="53"/>
      <c r="O45" s="32"/>
      <c r="P45" s="4"/>
      <c r="Q45" s="34"/>
      <c r="R45" s="34"/>
      <c r="S45" s="34"/>
      <c r="T45" s="4"/>
      <c r="U45" s="34"/>
      <c r="V45" s="34"/>
    </row>
    <row r="46" spans="1:22" ht="18.75">
      <c r="I46" s="37"/>
      <c r="J46" s="34"/>
      <c r="K46" s="34"/>
      <c r="L46" s="4"/>
      <c r="M46" s="31"/>
      <c r="N46" s="53"/>
      <c r="O46" s="32"/>
      <c r="P46" s="4"/>
      <c r="Q46" s="34"/>
      <c r="R46" s="34"/>
      <c r="S46" s="34"/>
      <c r="T46" s="4"/>
      <c r="U46" s="34"/>
      <c r="V46" s="34"/>
    </row>
    <row r="47" spans="1:22" ht="18.75">
      <c r="I47" s="37"/>
      <c r="J47" s="34"/>
      <c r="K47" s="34"/>
      <c r="L47" s="4"/>
      <c r="M47" s="31"/>
      <c r="N47" s="53"/>
      <c r="O47" s="32"/>
      <c r="P47" s="4"/>
      <c r="Q47" s="34"/>
      <c r="R47" s="34"/>
      <c r="S47" s="34"/>
      <c r="T47" s="4"/>
      <c r="U47" s="34"/>
      <c r="V47" s="34"/>
    </row>
    <row r="48" spans="1:22" ht="18.75">
      <c r="I48" s="37"/>
      <c r="J48" s="34"/>
      <c r="K48" s="34"/>
      <c r="L48" s="4"/>
      <c r="M48" s="31"/>
      <c r="N48" s="53"/>
      <c r="O48" s="32"/>
      <c r="P48" s="4"/>
      <c r="Q48" s="34"/>
      <c r="R48" s="34"/>
      <c r="S48" s="34"/>
      <c r="T48" s="4"/>
      <c r="U48" s="34"/>
      <c r="V48" s="34"/>
    </row>
    <row r="49" spans="9:22" ht="18.75">
      <c r="I49" s="37"/>
      <c r="J49" s="34"/>
      <c r="K49" s="34"/>
      <c r="L49" s="4"/>
      <c r="M49" s="31"/>
      <c r="N49" s="53"/>
      <c r="O49" s="32"/>
      <c r="P49" s="4"/>
      <c r="Q49" s="34"/>
      <c r="R49" s="34"/>
      <c r="S49" s="34"/>
      <c r="T49" s="4"/>
      <c r="U49" s="34"/>
      <c r="V49" s="34"/>
    </row>
    <row r="50" spans="9:22" ht="18.75">
      <c r="I50" s="37"/>
      <c r="J50" s="34"/>
      <c r="K50" s="34"/>
      <c r="L50" s="4"/>
      <c r="M50" s="31"/>
      <c r="N50" s="53"/>
      <c r="O50" s="32"/>
      <c r="P50" s="4"/>
      <c r="Q50" s="34"/>
      <c r="R50" s="34"/>
      <c r="S50" s="34"/>
      <c r="T50" s="4"/>
      <c r="U50" s="34"/>
      <c r="V50" s="34"/>
    </row>
    <row r="51" spans="9:22" ht="18.75">
      <c r="I51" s="37"/>
      <c r="J51" s="34"/>
      <c r="K51" s="34"/>
      <c r="L51" s="4"/>
      <c r="M51" s="31"/>
      <c r="N51" s="53"/>
      <c r="O51" s="32"/>
      <c r="P51" s="4"/>
      <c r="Q51" s="34"/>
      <c r="R51" s="34"/>
      <c r="S51" s="34"/>
      <c r="T51" s="4"/>
      <c r="U51" s="34"/>
      <c r="V51" s="34"/>
    </row>
    <row r="52" spans="9:22" ht="18.75">
      <c r="I52" s="37"/>
      <c r="J52" s="34"/>
      <c r="K52" s="34"/>
      <c r="L52" s="4"/>
      <c r="M52" s="31"/>
      <c r="N52" s="53"/>
      <c r="O52" s="32"/>
      <c r="P52" s="4"/>
      <c r="Q52" s="34"/>
      <c r="R52" s="34"/>
      <c r="S52" s="34"/>
      <c r="T52" s="4"/>
      <c r="U52" s="34"/>
      <c r="V52" s="34"/>
    </row>
    <row r="53" spans="9:22" ht="18.75">
      <c r="I53" s="37"/>
      <c r="J53" s="34"/>
      <c r="K53" s="34"/>
      <c r="L53" s="4"/>
      <c r="M53" s="31"/>
      <c r="N53" s="53"/>
      <c r="O53" s="32"/>
      <c r="P53" s="4"/>
      <c r="Q53" s="34"/>
      <c r="R53" s="34"/>
      <c r="S53" s="34"/>
      <c r="T53" s="4"/>
      <c r="U53" s="34"/>
      <c r="V53" s="34"/>
    </row>
    <row r="54" spans="9:22" ht="18.75">
      <c r="I54" s="37"/>
      <c r="J54" s="34"/>
      <c r="K54" s="34"/>
      <c r="L54" s="4"/>
      <c r="M54" s="31"/>
      <c r="N54" s="53"/>
      <c r="O54" s="32"/>
      <c r="P54" s="4"/>
      <c r="Q54" s="34"/>
      <c r="R54" s="34"/>
      <c r="S54" s="34"/>
      <c r="T54" s="4"/>
      <c r="U54" s="34"/>
      <c r="V54" s="34"/>
    </row>
    <row r="55" spans="9:22" ht="18.75">
      <c r="I55" s="37"/>
      <c r="J55" s="34"/>
      <c r="K55" s="34"/>
      <c r="L55" s="4"/>
      <c r="M55" s="31"/>
      <c r="N55" s="53"/>
      <c r="O55" s="32"/>
      <c r="P55" s="4"/>
      <c r="Q55" s="34"/>
      <c r="R55" s="34"/>
      <c r="S55" s="34"/>
      <c r="T55" s="4"/>
      <c r="U55" s="34"/>
      <c r="V55" s="34"/>
    </row>
    <row r="56" spans="9:22" ht="18.75">
      <c r="I56" s="37"/>
      <c r="J56" s="34"/>
      <c r="K56" s="34"/>
      <c r="L56" s="4"/>
      <c r="M56" s="31"/>
      <c r="N56" s="53"/>
      <c r="O56" s="32"/>
      <c r="P56" s="4"/>
      <c r="Q56" s="34"/>
      <c r="R56" s="34"/>
      <c r="S56" s="34"/>
      <c r="T56" s="4"/>
      <c r="U56" s="34"/>
      <c r="V56" s="34"/>
    </row>
    <row r="57" spans="9:22" ht="18.75">
      <c r="I57" s="37"/>
      <c r="J57" s="34"/>
      <c r="K57" s="34"/>
      <c r="L57" s="4"/>
      <c r="M57" s="31"/>
      <c r="N57" s="53"/>
      <c r="O57" s="32"/>
      <c r="P57" s="4"/>
      <c r="Q57" s="34"/>
      <c r="R57" s="34"/>
      <c r="S57" s="34"/>
      <c r="T57" s="4"/>
      <c r="U57" s="34"/>
      <c r="V57" s="34"/>
    </row>
    <row r="58" spans="9:22" ht="18.75">
      <c r="I58" s="37"/>
      <c r="J58" s="34"/>
      <c r="K58" s="34"/>
      <c r="L58" s="4"/>
      <c r="M58" s="31"/>
      <c r="N58" s="53"/>
      <c r="O58" s="32"/>
      <c r="P58" s="4"/>
      <c r="Q58" s="34"/>
      <c r="R58" s="34"/>
      <c r="S58" s="34"/>
      <c r="T58" s="4"/>
      <c r="U58" s="34"/>
      <c r="V58" s="34"/>
    </row>
    <row r="59" spans="9:22" ht="18.75">
      <c r="I59" s="37"/>
      <c r="J59" s="34"/>
      <c r="K59" s="34"/>
      <c r="L59" s="4"/>
      <c r="M59" s="31"/>
      <c r="N59" s="53"/>
      <c r="O59" s="32"/>
      <c r="P59" s="4"/>
      <c r="Q59" s="34"/>
      <c r="R59" s="34"/>
      <c r="S59" s="34"/>
      <c r="T59" s="4"/>
      <c r="U59" s="34"/>
      <c r="V59" s="34"/>
    </row>
    <row r="60" spans="9:22" ht="18.75">
      <c r="I60" s="37"/>
      <c r="J60" s="34"/>
      <c r="K60" s="34"/>
      <c r="L60" s="4"/>
      <c r="M60" s="31"/>
      <c r="N60" s="53"/>
      <c r="O60" s="32"/>
      <c r="P60" s="4"/>
      <c r="Q60" s="34"/>
      <c r="R60" s="34"/>
      <c r="S60" s="34"/>
      <c r="T60" s="4"/>
      <c r="U60" s="34"/>
      <c r="V60" s="34"/>
    </row>
    <row r="61" spans="9:22" ht="18.75">
      <c r="I61" s="37"/>
      <c r="J61" s="34"/>
      <c r="K61" s="34"/>
      <c r="L61" s="4"/>
      <c r="M61" s="31"/>
      <c r="N61" s="53"/>
      <c r="O61" s="32"/>
      <c r="P61" s="4"/>
      <c r="Q61" s="34"/>
      <c r="R61" s="34"/>
      <c r="S61" s="34"/>
      <c r="T61" s="4"/>
      <c r="U61" s="34"/>
      <c r="V61" s="34"/>
    </row>
    <row r="62" spans="9:22" ht="18.75">
      <c r="I62" s="37"/>
      <c r="J62" s="34"/>
      <c r="K62" s="34"/>
      <c r="L62" s="4"/>
      <c r="M62" s="31"/>
      <c r="N62" s="53"/>
      <c r="O62" s="32"/>
      <c r="P62" s="4"/>
      <c r="Q62" s="34"/>
      <c r="R62" s="34"/>
      <c r="S62" s="34"/>
      <c r="T62" s="4"/>
      <c r="U62" s="34"/>
      <c r="V62" s="34"/>
    </row>
    <row r="63" spans="9:22" ht="18.75">
      <c r="I63" s="37"/>
      <c r="J63" s="34"/>
      <c r="K63" s="34"/>
      <c r="L63" s="4"/>
      <c r="M63" s="31"/>
      <c r="N63" s="53"/>
      <c r="O63" s="32"/>
      <c r="P63" s="4"/>
      <c r="Q63" s="34"/>
      <c r="R63" s="34"/>
      <c r="S63" s="34"/>
      <c r="T63" s="4"/>
      <c r="U63" s="34"/>
      <c r="V63" s="34"/>
    </row>
    <row r="64" spans="9:22" ht="18.75">
      <c r="I64" s="37"/>
      <c r="J64" s="34"/>
      <c r="K64" s="34"/>
      <c r="L64" s="4"/>
      <c r="M64" s="31"/>
      <c r="N64" s="53"/>
      <c r="O64" s="32"/>
      <c r="P64" s="4"/>
      <c r="Q64" s="34"/>
      <c r="R64" s="34"/>
      <c r="S64" s="34"/>
      <c r="T64" s="4"/>
      <c r="U64" s="34"/>
      <c r="V64" s="34"/>
    </row>
    <row r="65" spans="9:22" ht="18.75">
      <c r="I65" s="37"/>
      <c r="J65" s="34"/>
      <c r="K65" s="34"/>
      <c r="L65" s="4"/>
      <c r="M65" s="31"/>
      <c r="N65" s="53"/>
      <c r="O65" s="32"/>
      <c r="P65" s="4"/>
      <c r="Q65" s="34"/>
      <c r="R65" s="34"/>
      <c r="S65" s="34"/>
      <c r="T65" s="4"/>
      <c r="U65" s="34"/>
      <c r="V65" s="34"/>
    </row>
    <row r="66" spans="9:22" ht="18.75">
      <c r="I66" s="37"/>
      <c r="J66" s="34"/>
      <c r="K66" s="34"/>
      <c r="L66" s="4"/>
      <c r="M66" s="31"/>
      <c r="N66" s="53"/>
      <c r="O66" s="32"/>
      <c r="P66" s="4"/>
      <c r="Q66" s="34"/>
      <c r="R66" s="34"/>
      <c r="S66" s="34"/>
      <c r="T66" s="4"/>
      <c r="U66" s="34"/>
      <c r="V66" s="34"/>
    </row>
    <row r="67" spans="9:22" ht="18.75">
      <c r="I67" s="37"/>
      <c r="J67" s="34"/>
      <c r="K67" s="34"/>
      <c r="L67" s="4"/>
      <c r="M67" s="31"/>
      <c r="N67" s="53"/>
      <c r="O67" s="32"/>
      <c r="P67" s="4"/>
      <c r="Q67" s="34"/>
      <c r="R67" s="34"/>
      <c r="S67" s="34"/>
      <c r="T67" s="4"/>
      <c r="U67" s="34"/>
      <c r="V67" s="34"/>
    </row>
    <row r="68" spans="9:22" ht="18.75">
      <c r="I68" s="37"/>
      <c r="J68" s="34"/>
      <c r="K68" s="34"/>
      <c r="L68" s="4"/>
      <c r="M68" s="31"/>
      <c r="N68" s="53"/>
      <c r="O68" s="32"/>
      <c r="P68" s="4"/>
      <c r="Q68" s="34"/>
      <c r="R68" s="34"/>
      <c r="S68" s="34"/>
      <c r="T68" s="4"/>
      <c r="U68" s="34"/>
      <c r="V68" s="34"/>
    </row>
    <row r="69" spans="9:22" ht="18.75">
      <c r="I69" s="37"/>
      <c r="J69" s="34"/>
      <c r="K69" s="34"/>
      <c r="L69" s="4"/>
      <c r="M69" s="31"/>
      <c r="N69" s="53"/>
      <c r="O69" s="32"/>
      <c r="P69" s="4"/>
      <c r="Q69" s="34"/>
      <c r="R69" s="34"/>
      <c r="S69" s="34"/>
      <c r="T69" s="4"/>
      <c r="U69" s="34"/>
      <c r="V69" s="34"/>
    </row>
    <row r="70" spans="9:22" ht="18.75">
      <c r="I70" s="37"/>
      <c r="J70" s="34"/>
      <c r="K70" s="34"/>
      <c r="L70" s="4"/>
      <c r="M70" s="31"/>
      <c r="N70" s="53"/>
      <c r="O70" s="32"/>
      <c r="P70" s="4"/>
      <c r="Q70" s="34"/>
      <c r="R70" s="34"/>
      <c r="S70" s="34"/>
      <c r="T70" s="4"/>
      <c r="U70" s="34"/>
      <c r="V70" s="34"/>
    </row>
    <row r="71" spans="9:22" ht="18.75">
      <c r="I71" s="37"/>
      <c r="J71" s="34"/>
      <c r="K71" s="34"/>
      <c r="L71" s="4"/>
      <c r="M71" s="31"/>
      <c r="N71" s="53"/>
      <c r="O71" s="32"/>
      <c r="P71" s="4"/>
      <c r="Q71" s="34"/>
      <c r="R71" s="34"/>
      <c r="S71" s="34"/>
      <c r="T71" s="4"/>
      <c r="U71" s="34"/>
      <c r="V71" s="34"/>
    </row>
    <row r="72" spans="9:22" ht="18.75">
      <c r="I72" s="37"/>
      <c r="J72" s="34"/>
      <c r="K72" s="34"/>
      <c r="L72" s="4"/>
      <c r="M72" s="31"/>
      <c r="N72" s="53"/>
      <c r="O72" s="32"/>
      <c r="P72" s="4"/>
      <c r="Q72" s="34"/>
      <c r="R72" s="34"/>
      <c r="S72" s="34"/>
      <c r="T72" s="4"/>
      <c r="U72" s="34"/>
      <c r="V72" s="34"/>
    </row>
    <row r="73" spans="9:22" ht="18.75">
      <c r="I73" s="37"/>
      <c r="J73" s="34"/>
      <c r="K73" s="34"/>
      <c r="L73" s="4"/>
      <c r="M73" s="31"/>
      <c r="N73" s="53"/>
      <c r="O73" s="32"/>
      <c r="P73" s="4"/>
      <c r="Q73" s="34"/>
      <c r="R73" s="34"/>
      <c r="S73" s="34"/>
      <c r="T73" s="4"/>
      <c r="U73" s="34"/>
      <c r="V73" s="34"/>
    </row>
    <row r="74" spans="9:22" ht="18.75">
      <c r="I74" s="37"/>
      <c r="J74" s="34"/>
      <c r="K74" s="34"/>
      <c r="L74" s="4"/>
      <c r="M74" s="31"/>
      <c r="N74" s="53"/>
      <c r="O74" s="32"/>
      <c r="P74" s="4"/>
      <c r="Q74" s="34"/>
      <c r="R74" s="34"/>
      <c r="S74" s="34"/>
      <c r="T74" s="4"/>
      <c r="U74" s="34"/>
      <c r="V74" s="34"/>
    </row>
    <row r="75" spans="9:22" ht="18.75">
      <c r="I75" s="37"/>
      <c r="J75" s="34"/>
      <c r="K75" s="34"/>
      <c r="L75" s="4"/>
      <c r="M75" s="31"/>
      <c r="N75" s="53"/>
      <c r="O75" s="32"/>
      <c r="P75" s="4"/>
      <c r="Q75" s="34"/>
      <c r="R75" s="34"/>
      <c r="S75" s="34"/>
      <c r="T75" s="4"/>
      <c r="U75" s="34"/>
      <c r="V75" s="34"/>
    </row>
    <row r="76" spans="9:22" ht="18.75">
      <c r="I76" s="37"/>
      <c r="J76" s="34"/>
      <c r="K76" s="34"/>
      <c r="L76" s="4"/>
      <c r="M76" s="31"/>
      <c r="N76" s="53"/>
      <c r="O76" s="32"/>
      <c r="P76" s="4"/>
      <c r="Q76" s="34"/>
      <c r="R76" s="34"/>
      <c r="S76" s="34"/>
      <c r="T76" s="4"/>
      <c r="U76" s="34"/>
      <c r="V76" s="34"/>
    </row>
    <row r="77" spans="9:22" ht="18.75">
      <c r="I77" s="37"/>
      <c r="J77" s="34"/>
      <c r="K77" s="34"/>
      <c r="L77" s="4"/>
      <c r="M77" s="31"/>
      <c r="N77" s="53"/>
      <c r="O77" s="32"/>
      <c r="P77" s="4"/>
      <c r="Q77" s="34"/>
      <c r="R77" s="34"/>
      <c r="S77" s="34"/>
      <c r="T77" s="4"/>
      <c r="U77" s="34"/>
      <c r="V77" s="34"/>
    </row>
    <row r="78" spans="9:22" ht="18.75">
      <c r="I78" s="37"/>
      <c r="J78" s="34"/>
      <c r="K78" s="34"/>
      <c r="L78" s="4"/>
      <c r="M78" s="31"/>
      <c r="N78" s="53"/>
      <c r="O78" s="32"/>
      <c r="P78" s="4"/>
      <c r="Q78" s="34"/>
      <c r="R78" s="34"/>
      <c r="S78" s="34"/>
      <c r="T78" s="4"/>
      <c r="U78" s="34"/>
      <c r="V78" s="34"/>
    </row>
    <row r="79" spans="9:22" ht="18.75">
      <c r="I79" s="37"/>
      <c r="J79" s="34"/>
      <c r="K79" s="34"/>
      <c r="L79" s="4"/>
      <c r="M79" s="31"/>
      <c r="N79" s="53"/>
      <c r="O79" s="32"/>
      <c r="P79" s="4"/>
      <c r="Q79" s="34"/>
      <c r="R79" s="34"/>
      <c r="S79" s="34"/>
      <c r="T79" s="4"/>
      <c r="U79" s="34"/>
      <c r="V79" s="34"/>
    </row>
    <row r="80" spans="9:22" ht="18.75">
      <c r="I80" s="37"/>
      <c r="J80" s="34"/>
      <c r="K80" s="34"/>
      <c r="L80" s="4"/>
      <c r="M80" s="31"/>
      <c r="N80" s="53"/>
      <c r="O80" s="32"/>
      <c r="P80" s="4"/>
      <c r="Q80" s="34"/>
      <c r="R80" s="34"/>
      <c r="S80" s="34"/>
      <c r="T80" s="4"/>
      <c r="U80" s="34"/>
      <c r="V80" s="34"/>
    </row>
    <row r="81" spans="9:22" ht="18.75">
      <c r="I81" s="37"/>
      <c r="J81" s="34"/>
      <c r="K81" s="34"/>
      <c r="L81" s="4"/>
      <c r="M81" s="31"/>
      <c r="N81" s="53"/>
      <c r="O81" s="32"/>
      <c r="P81" s="4"/>
      <c r="Q81" s="34"/>
      <c r="R81" s="34"/>
      <c r="S81" s="34"/>
      <c r="T81" s="4"/>
      <c r="U81" s="34"/>
      <c r="V81" s="34"/>
    </row>
    <row r="82" spans="9:22" ht="18.75">
      <c r="I82" s="37"/>
      <c r="J82" s="34"/>
      <c r="K82" s="34"/>
      <c r="L82" s="4"/>
      <c r="M82" s="31"/>
      <c r="N82" s="53"/>
      <c r="O82" s="32"/>
      <c r="P82" s="4"/>
      <c r="Q82" s="34"/>
      <c r="R82" s="34"/>
      <c r="S82" s="34"/>
      <c r="T82" s="4"/>
      <c r="U82" s="34"/>
      <c r="V82" s="34"/>
    </row>
    <row r="83" spans="9:22" ht="18.75">
      <c r="I83" s="37"/>
      <c r="J83" s="34"/>
      <c r="K83" s="34"/>
      <c r="L83" s="4"/>
      <c r="M83" s="31"/>
      <c r="N83" s="53"/>
      <c r="O83" s="32"/>
      <c r="P83" s="4"/>
      <c r="Q83" s="34"/>
      <c r="R83" s="34"/>
      <c r="S83" s="34"/>
      <c r="T83" s="4"/>
      <c r="U83" s="34"/>
      <c r="V83" s="34"/>
    </row>
    <row r="84" spans="9:22" ht="18.75">
      <c r="I84" s="37"/>
      <c r="J84" s="34"/>
      <c r="K84" s="34"/>
      <c r="L84" s="4"/>
      <c r="M84" s="31"/>
      <c r="N84" s="53"/>
      <c r="O84" s="32"/>
      <c r="P84" s="4"/>
      <c r="Q84" s="34"/>
      <c r="R84" s="34"/>
      <c r="S84" s="34"/>
      <c r="T84" s="4"/>
      <c r="U84" s="34"/>
      <c r="V84" s="34"/>
    </row>
    <row r="85" spans="9:22" ht="18.75">
      <c r="I85" s="37"/>
      <c r="J85" s="34"/>
      <c r="K85" s="34"/>
      <c r="L85" s="4"/>
      <c r="M85" s="31"/>
      <c r="N85" s="53"/>
      <c r="O85" s="32"/>
      <c r="P85" s="4"/>
      <c r="Q85" s="34"/>
      <c r="R85" s="34"/>
      <c r="S85" s="34"/>
      <c r="T85" s="4"/>
      <c r="U85" s="34"/>
      <c r="V85" s="34"/>
    </row>
    <row r="86" spans="9:22" ht="18.75">
      <c r="I86" s="37"/>
      <c r="J86" s="34"/>
      <c r="K86" s="34"/>
      <c r="L86" s="4"/>
      <c r="M86" s="31"/>
      <c r="N86" s="53"/>
      <c r="O86" s="32"/>
      <c r="P86" s="4"/>
      <c r="Q86" s="34"/>
      <c r="R86" s="34"/>
      <c r="S86" s="34"/>
      <c r="T86" s="4"/>
      <c r="U86" s="34"/>
      <c r="V86" s="34"/>
    </row>
    <row r="87" spans="9:22" ht="18.75">
      <c r="I87" s="37"/>
      <c r="J87" s="34"/>
      <c r="K87" s="34"/>
      <c r="L87" s="4"/>
      <c r="M87" s="31"/>
      <c r="N87" s="53"/>
      <c r="O87" s="32"/>
      <c r="P87" s="4"/>
      <c r="Q87" s="34"/>
      <c r="R87" s="34"/>
      <c r="S87" s="34"/>
      <c r="T87" s="4"/>
      <c r="U87" s="34"/>
      <c r="V87" s="34"/>
    </row>
    <row r="88" spans="9:22" ht="18.75">
      <c r="I88" s="37"/>
      <c r="J88" s="34"/>
      <c r="K88" s="34"/>
      <c r="L88" s="4"/>
      <c r="M88" s="31"/>
      <c r="N88" s="53"/>
      <c r="O88" s="32"/>
      <c r="P88" s="4"/>
      <c r="Q88" s="34"/>
      <c r="R88" s="34"/>
      <c r="S88" s="34"/>
      <c r="T88" s="4"/>
      <c r="U88" s="34"/>
      <c r="V88" s="34"/>
    </row>
    <row r="89" spans="9:22" ht="18.75">
      <c r="I89" s="37"/>
      <c r="J89" s="34"/>
      <c r="K89" s="34"/>
      <c r="L89" s="4"/>
      <c r="M89" s="31"/>
      <c r="N89" s="53"/>
      <c r="O89" s="32"/>
      <c r="P89" s="4"/>
      <c r="Q89" s="34"/>
      <c r="R89" s="34"/>
      <c r="S89" s="34"/>
      <c r="T89" s="4"/>
      <c r="U89" s="34"/>
      <c r="V89" s="34"/>
    </row>
    <row r="90" spans="9:22" ht="18.75">
      <c r="I90" s="37"/>
      <c r="J90" s="34"/>
      <c r="K90" s="34"/>
      <c r="L90" s="4"/>
      <c r="M90" s="31"/>
      <c r="N90" s="53"/>
      <c r="O90" s="32"/>
      <c r="P90" s="4"/>
      <c r="Q90" s="34"/>
      <c r="R90" s="34"/>
      <c r="S90" s="34"/>
      <c r="T90" s="4"/>
      <c r="U90" s="34"/>
      <c r="V90" s="34"/>
    </row>
    <row r="91" spans="9:22" ht="18.75">
      <c r="I91" s="37"/>
      <c r="J91" s="34"/>
      <c r="K91" s="34"/>
      <c r="L91" s="4"/>
      <c r="M91" s="31"/>
      <c r="N91" s="53"/>
      <c r="O91" s="32"/>
      <c r="P91" s="4"/>
      <c r="Q91" s="34"/>
      <c r="R91" s="34"/>
      <c r="S91" s="34"/>
      <c r="T91" s="4"/>
      <c r="U91" s="34"/>
      <c r="V91" s="34"/>
    </row>
    <row r="92" spans="9:22" ht="18.75">
      <c r="I92" s="37"/>
      <c r="J92" s="34"/>
      <c r="K92" s="34"/>
      <c r="L92" s="4"/>
      <c r="M92" s="31"/>
      <c r="N92" s="53"/>
      <c r="O92" s="32"/>
      <c r="P92" s="4"/>
      <c r="Q92" s="34"/>
      <c r="R92" s="34"/>
      <c r="S92" s="34"/>
      <c r="T92" s="4"/>
      <c r="U92" s="34"/>
      <c r="V92" s="34"/>
    </row>
    <row r="93" spans="9:22" ht="18.75">
      <c r="I93" s="37"/>
      <c r="J93" s="34"/>
      <c r="K93" s="34"/>
      <c r="L93" s="4"/>
      <c r="M93" s="31"/>
      <c r="N93" s="53"/>
      <c r="O93" s="32"/>
      <c r="P93" s="4"/>
      <c r="Q93" s="34"/>
      <c r="R93" s="34"/>
      <c r="S93" s="34"/>
      <c r="T93" s="4"/>
      <c r="U93" s="34"/>
      <c r="V93" s="34"/>
    </row>
    <row r="94" spans="9:22" ht="18.75">
      <c r="I94" s="37"/>
      <c r="J94" s="34"/>
      <c r="K94" s="34"/>
      <c r="L94" s="4"/>
      <c r="M94" s="31"/>
      <c r="N94" s="53"/>
      <c r="O94" s="32"/>
      <c r="P94" s="4"/>
      <c r="Q94" s="34"/>
      <c r="R94" s="34"/>
      <c r="S94" s="34"/>
      <c r="T94" s="4"/>
      <c r="U94" s="34"/>
      <c r="V94" s="34"/>
    </row>
    <row r="95" spans="9:22" ht="18.75">
      <c r="I95" s="37"/>
      <c r="J95" s="34"/>
      <c r="K95" s="34"/>
      <c r="L95" s="4"/>
      <c r="M95" s="31"/>
      <c r="N95" s="53"/>
      <c r="O95" s="32"/>
      <c r="P95" s="4"/>
      <c r="Q95" s="34"/>
      <c r="R95" s="34"/>
      <c r="S95" s="34"/>
      <c r="T95" s="4"/>
      <c r="U95" s="34"/>
      <c r="V95" s="34"/>
    </row>
    <row r="96" spans="9:22" ht="18.75">
      <c r="I96" s="37"/>
      <c r="J96" s="34"/>
      <c r="K96" s="34"/>
      <c r="L96" s="4"/>
      <c r="M96" s="31"/>
      <c r="N96" s="53"/>
      <c r="O96" s="32"/>
      <c r="P96" s="4"/>
      <c r="Q96" s="34"/>
      <c r="R96" s="34"/>
      <c r="S96" s="34"/>
      <c r="T96" s="4"/>
      <c r="U96" s="34"/>
      <c r="V96" s="34"/>
    </row>
    <row r="97" spans="9:22" ht="18.75">
      <c r="I97" s="37"/>
      <c r="J97" s="34"/>
      <c r="K97" s="34"/>
      <c r="L97" s="4"/>
      <c r="M97" s="31"/>
      <c r="N97" s="53"/>
      <c r="O97" s="32"/>
      <c r="P97" s="4"/>
      <c r="Q97" s="34"/>
      <c r="R97" s="34"/>
      <c r="S97" s="34"/>
      <c r="T97" s="4"/>
      <c r="U97" s="34"/>
      <c r="V97" s="34"/>
    </row>
    <row r="98" spans="9:22" ht="18.75">
      <c r="I98" s="37"/>
      <c r="J98" s="34"/>
      <c r="K98" s="34"/>
      <c r="L98" s="4"/>
      <c r="M98" s="31"/>
      <c r="N98" s="53"/>
      <c r="O98" s="32"/>
      <c r="P98" s="4"/>
      <c r="Q98" s="34"/>
      <c r="R98" s="34"/>
      <c r="S98" s="34"/>
      <c r="T98" s="4"/>
      <c r="U98" s="34"/>
      <c r="V98" s="34"/>
    </row>
    <row r="99" spans="9:22" ht="18.75">
      <c r="I99" s="37"/>
      <c r="J99" s="34"/>
      <c r="K99" s="34"/>
      <c r="L99" s="4"/>
      <c r="M99" s="31"/>
      <c r="N99" s="53"/>
      <c r="O99" s="32"/>
      <c r="P99" s="4"/>
      <c r="Q99" s="34"/>
      <c r="R99" s="34"/>
      <c r="S99" s="34"/>
      <c r="T99" s="4"/>
      <c r="U99" s="34"/>
      <c r="V99" s="34"/>
    </row>
    <row r="100" spans="9:22" ht="18.75">
      <c r="I100" s="37"/>
      <c r="J100" s="34"/>
      <c r="K100" s="34"/>
      <c r="L100" s="4"/>
      <c r="M100" s="31"/>
      <c r="N100" s="53"/>
      <c r="O100" s="32"/>
      <c r="P100" s="4"/>
      <c r="Q100" s="34"/>
      <c r="R100" s="34"/>
      <c r="S100" s="34"/>
      <c r="T100" s="4"/>
      <c r="U100" s="34"/>
      <c r="V100" s="34"/>
    </row>
    <row r="101" spans="9:22" ht="18.75">
      <c r="I101" s="37"/>
      <c r="J101" s="34"/>
      <c r="K101" s="34"/>
      <c r="L101" s="4"/>
      <c r="M101" s="31"/>
      <c r="N101" s="53"/>
      <c r="O101" s="32"/>
      <c r="P101" s="4"/>
      <c r="Q101" s="34"/>
      <c r="R101" s="34"/>
      <c r="S101" s="34"/>
      <c r="T101" s="4"/>
      <c r="U101" s="34"/>
      <c r="V101" s="34"/>
    </row>
    <row r="102" spans="9:22" ht="18.75">
      <c r="I102" s="37"/>
      <c r="J102" s="34"/>
      <c r="K102" s="34"/>
      <c r="L102" s="4"/>
      <c r="M102" s="31"/>
      <c r="N102" s="53"/>
      <c r="O102" s="32"/>
      <c r="P102" s="4"/>
      <c r="Q102" s="34"/>
      <c r="R102" s="34"/>
      <c r="S102" s="34"/>
      <c r="T102" s="4"/>
      <c r="U102" s="34"/>
      <c r="V102" s="34"/>
    </row>
    <row r="103" spans="9:22" ht="18.75">
      <c r="I103" s="37"/>
      <c r="J103" s="34"/>
      <c r="K103" s="34"/>
      <c r="L103" s="4"/>
      <c r="M103" s="31"/>
      <c r="N103" s="53"/>
      <c r="O103" s="32"/>
      <c r="P103" s="4"/>
      <c r="Q103" s="34"/>
      <c r="R103" s="34"/>
      <c r="S103" s="34"/>
      <c r="T103" s="4"/>
      <c r="U103" s="34"/>
      <c r="V103" s="34"/>
    </row>
    <row r="104" spans="9:22" ht="18.75">
      <c r="I104" s="37"/>
      <c r="J104" s="34"/>
      <c r="K104" s="34"/>
      <c r="L104" s="4"/>
      <c r="M104" s="31"/>
      <c r="N104" s="53"/>
      <c r="O104" s="32"/>
      <c r="P104" s="4"/>
      <c r="Q104" s="34"/>
      <c r="R104" s="34"/>
      <c r="S104" s="34"/>
      <c r="T104" s="4"/>
      <c r="U104" s="34"/>
      <c r="V104" s="34"/>
    </row>
    <row r="105" spans="9:22" ht="18.75">
      <c r="I105" s="37"/>
      <c r="J105" s="34"/>
      <c r="K105" s="34"/>
      <c r="L105" s="4"/>
      <c r="M105" s="31"/>
      <c r="N105" s="53"/>
      <c r="O105" s="32"/>
      <c r="P105" s="4"/>
      <c r="Q105" s="34"/>
      <c r="R105" s="34"/>
      <c r="S105" s="34"/>
      <c r="T105" s="4"/>
      <c r="U105" s="34"/>
      <c r="V105" s="34"/>
    </row>
    <row r="106" spans="9:22" ht="18.75">
      <c r="I106" s="37"/>
      <c r="J106" s="34"/>
      <c r="K106" s="34"/>
      <c r="L106" s="4"/>
      <c r="M106" s="31"/>
      <c r="N106" s="53"/>
      <c r="O106" s="32"/>
      <c r="P106" s="4"/>
      <c r="Q106" s="34"/>
      <c r="R106" s="34"/>
      <c r="S106" s="34"/>
      <c r="T106" s="4"/>
      <c r="U106" s="34"/>
      <c r="V106" s="34"/>
    </row>
    <row r="107" spans="9:22" ht="18.75">
      <c r="I107" s="37"/>
      <c r="J107" s="34"/>
      <c r="K107" s="34"/>
      <c r="L107" s="4"/>
      <c r="M107" s="31"/>
      <c r="N107" s="53"/>
      <c r="O107" s="32"/>
      <c r="P107" s="4"/>
      <c r="Q107" s="34"/>
      <c r="R107" s="34"/>
      <c r="S107" s="34"/>
      <c r="T107" s="4"/>
      <c r="U107" s="34"/>
      <c r="V107" s="34"/>
    </row>
    <row r="108" spans="9:22" ht="18.75">
      <c r="I108" s="37"/>
      <c r="J108" s="34"/>
      <c r="K108" s="34"/>
      <c r="L108" s="4"/>
      <c r="M108" s="31"/>
      <c r="N108" s="53"/>
      <c r="O108" s="32"/>
      <c r="P108" s="4"/>
      <c r="Q108" s="34"/>
      <c r="R108" s="34"/>
      <c r="S108" s="34"/>
      <c r="T108" s="4"/>
      <c r="U108" s="34"/>
      <c r="V108" s="34"/>
    </row>
    <row r="109" spans="9:22" ht="18.75">
      <c r="I109" s="37"/>
      <c r="J109" s="34"/>
      <c r="K109" s="34"/>
      <c r="L109" s="4"/>
      <c r="M109" s="31"/>
      <c r="N109" s="53"/>
      <c r="O109" s="32"/>
      <c r="P109" s="4"/>
      <c r="Q109" s="34"/>
      <c r="R109" s="34"/>
      <c r="S109" s="34"/>
      <c r="T109" s="4"/>
      <c r="U109" s="34"/>
      <c r="V109" s="34"/>
    </row>
  </sheetData>
  <mergeCells count="1">
    <mergeCell ref="A1:S1"/>
  </mergeCells>
  <phoneticPr fontId="3" type="noConversion"/>
  <conditionalFormatting sqref="I28">
    <cfRule type="duplicateValues" dxfId="107" priority="10"/>
  </conditionalFormatting>
  <conditionalFormatting sqref="K28">
    <cfRule type="duplicateValues" dxfId="106" priority="8"/>
  </conditionalFormatting>
  <conditionalFormatting sqref="I13:I22 I29:I40">
    <cfRule type="duplicateValues" dxfId="105" priority="7"/>
  </conditionalFormatting>
  <conditionalFormatting sqref="K13:K22 K29:K40">
    <cfRule type="duplicateValues" dxfId="104" priority="5"/>
  </conditionalFormatting>
  <conditionalFormatting sqref="I13:I22 I29:I109">
    <cfRule type="duplicateValues" dxfId="103" priority="4"/>
  </conditionalFormatting>
  <conditionalFormatting sqref="I13">
    <cfRule type="duplicateValues" dxfId="102" priority="2"/>
  </conditionalFormatting>
  <conditionalFormatting sqref="I43:K1048576 I23:K27 I1:K12">
    <cfRule type="duplicateValues" dxfId="101" priority="12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J76"/>
  <sheetViews>
    <sheetView topLeftCell="H10" workbookViewId="0">
      <selection activeCell="N19" sqref="N19"/>
    </sheetView>
  </sheetViews>
  <sheetFormatPr defaultRowHeight="15"/>
  <cols>
    <col min="1" max="1" width="13.25" style="3" bestFit="1" customWidth="1"/>
    <col min="2" max="2" width="8.875" style="3" bestFit="1" customWidth="1"/>
    <col min="3" max="3" width="14.625" style="3" bestFit="1" customWidth="1"/>
    <col min="4" max="4" width="15" style="3" bestFit="1" customWidth="1"/>
    <col min="5" max="5" width="16.625" style="3" bestFit="1" customWidth="1"/>
    <col min="6" max="6" width="22" style="3" bestFit="1" customWidth="1"/>
    <col min="7" max="7" width="16.625" style="3" bestFit="1" customWidth="1"/>
    <col min="8" max="8" width="23.25" style="3" bestFit="1" customWidth="1"/>
    <col min="9" max="9" width="13.25" style="3" customWidth="1"/>
    <col min="10" max="11" width="14" style="3" customWidth="1"/>
    <col min="12" max="12" width="16.625" style="3" bestFit="1" customWidth="1"/>
    <col min="13" max="13" width="14.5" style="3" hidden="1" customWidth="1"/>
    <col min="14" max="14" width="14.5" style="3" customWidth="1"/>
    <col min="15" max="15" width="8.875" style="30" bestFit="1" customWidth="1"/>
    <col min="16" max="16" width="7.875" style="3" bestFit="1" customWidth="1"/>
    <col min="17" max="18" width="19.25" style="3" bestFit="1" customWidth="1"/>
    <col min="19" max="19" width="6.5" style="3" bestFit="1" customWidth="1"/>
    <col min="20" max="20" width="11" style="3" customWidth="1"/>
    <col min="21" max="24" width="9" style="3"/>
    <col min="25" max="25" width="9" style="3" customWidth="1"/>
    <col min="26" max="16384" width="9" style="3"/>
  </cols>
  <sheetData>
    <row r="1" spans="1:62">
      <c r="A1" s="64" t="s">
        <v>147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1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</row>
    <row r="2" spans="1:62" ht="21.75" customHeight="1">
      <c r="A2" s="21" t="s">
        <v>0</v>
      </c>
      <c r="B2" s="21" t="s">
        <v>1</v>
      </c>
      <c r="C2" s="21" t="s">
        <v>2</v>
      </c>
      <c r="D2" s="21" t="s">
        <v>3</v>
      </c>
      <c r="E2" s="21" t="s">
        <v>4</v>
      </c>
      <c r="F2" s="21" t="s">
        <v>5</v>
      </c>
      <c r="G2" s="21" t="s">
        <v>6</v>
      </c>
      <c r="H2" s="21" t="s">
        <v>7</v>
      </c>
      <c r="I2" s="21" t="s">
        <v>8</v>
      </c>
      <c r="J2" s="21" t="s">
        <v>332</v>
      </c>
      <c r="K2" s="22" t="s">
        <v>9</v>
      </c>
      <c r="L2" s="21" t="s">
        <v>10</v>
      </c>
      <c r="M2" s="22" t="s">
        <v>500</v>
      </c>
      <c r="N2" s="22" t="s">
        <v>363</v>
      </c>
      <c r="O2" s="22" t="s">
        <v>12</v>
      </c>
      <c r="P2" s="21" t="s">
        <v>13</v>
      </c>
      <c r="Q2" s="21" t="s">
        <v>14</v>
      </c>
      <c r="R2" s="21" t="s">
        <v>15</v>
      </c>
      <c r="S2" s="21" t="s">
        <v>16</v>
      </c>
      <c r="T2" s="24" t="s">
        <v>17</v>
      </c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</row>
    <row r="3" spans="1:62" s="35" customFormat="1" ht="18.75">
      <c r="A3" s="8">
        <v>43194</v>
      </c>
      <c r="B3" s="10" t="s">
        <v>63</v>
      </c>
      <c r="C3" s="10">
        <v>1929</v>
      </c>
      <c r="D3" s="10">
        <v>2144</v>
      </c>
      <c r="E3" s="11" t="s">
        <v>202</v>
      </c>
      <c r="F3" s="11" t="s">
        <v>430</v>
      </c>
      <c r="G3" s="11" t="s">
        <v>204</v>
      </c>
      <c r="H3" s="11" t="s">
        <v>431</v>
      </c>
      <c r="I3" s="12" t="s">
        <v>432</v>
      </c>
      <c r="J3" s="10"/>
      <c r="K3" s="19" t="s">
        <v>433</v>
      </c>
      <c r="L3" s="7" t="str">
        <f t="shared" ref="L3:L21" si="0">IF(A3&lt;&gt;"","武汉威伟机械","------")</f>
        <v>武汉威伟机械</v>
      </c>
      <c r="M3" s="26" t="str">
        <f>VLOOKUP(O3,ch!$A$1:$B$31,2,0)</f>
        <v>鄂AHB101</v>
      </c>
      <c r="N3" s="10" t="s">
        <v>169</v>
      </c>
      <c r="O3" s="29" t="s">
        <v>276</v>
      </c>
      <c r="P3" s="7" t="str">
        <f>IF(A3&lt;&gt;"","9.6米","--")</f>
        <v>9.6米</v>
      </c>
      <c r="Q3" s="14">
        <v>8</v>
      </c>
      <c r="R3" s="14">
        <v>0</v>
      </c>
      <c r="S3" s="14">
        <f t="shared" ref="S3:S21" si="1">SUM(Q3:R3)</f>
        <v>8</v>
      </c>
      <c r="T3" s="7" t="str">
        <f t="shared" ref="T3:T33" si="2">IF(A3&lt;&gt;"","分拣摆渡","----")</f>
        <v>分拣摆渡</v>
      </c>
    </row>
    <row r="4" spans="1:62" s="35" customFormat="1" ht="18.75">
      <c r="A4" s="8">
        <v>43194</v>
      </c>
      <c r="B4" s="10" t="s">
        <v>201</v>
      </c>
      <c r="C4" s="10">
        <v>1230</v>
      </c>
      <c r="D4" s="10">
        <v>1411</v>
      </c>
      <c r="E4" s="11" t="s">
        <v>202</v>
      </c>
      <c r="F4" s="11" t="s">
        <v>430</v>
      </c>
      <c r="G4" s="11" t="s">
        <v>204</v>
      </c>
      <c r="H4" s="11" t="s">
        <v>431</v>
      </c>
      <c r="I4" s="12" t="s">
        <v>434</v>
      </c>
      <c r="J4" s="10"/>
      <c r="K4" s="19" t="s">
        <v>435</v>
      </c>
      <c r="L4" s="7" t="str">
        <f t="shared" si="0"/>
        <v>武汉威伟机械</v>
      </c>
      <c r="M4" s="26" t="str">
        <f>VLOOKUP(O4,ch!$A$1:$B$31,2,0)</f>
        <v>鄂AZR876</v>
      </c>
      <c r="N4" s="10" t="s">
        <v>177</v>
      </c>
      <c r="O4" s="29" t="s">
        <v>243</v>
      </c>
      <c r="P4" s="7" t="str">
        <f t="shared" ref="P4:P21" si="3">IF(A4&lt;&gt;"","9.6米","--")</f>
        <v>9.6米</v>
      </c>
      <c r="Q4" s="14">
        <v>14</v>
      </c>
      <c r="R4" s="14">
        <v>0</v>
      </c>
      <c r="S4" s="14">
        <f t="shared" si="1"/>
        <v>14</v>
      </c>
      <c r="T4" s="7" t="str">
        <f t="shared" si="2"/>
        <v>分拣摆渡</v>
      </c>
    </row>
    <row r="5" spans="1:62" s="35" customFormat="1" ht="18.75">
      <c r="A5" s="8">
        <v>43194</v>
      </c>
      <c r="B5" s="10" t="s">
        <v>63</v>
      </c>
      <c r="C5" s="10">
        <v>1715</v>
      </c>
      <c r="D5" s="10">
        <v>1902</v>
      </c>
      <c r="E5" s="11" t="s">
        <v>202</v>
      </c>
      <c r="F5" s="11" t="s">
        <v>430</v>
      </c>
      <c r="G5" s="11" t="s">
        <v>204</v>
      </c>
      <c r="H5" s="11" t="s">
        <v>431</v>
      </c>
      <c r="I5" s="12" t="s">
        <v>436</v>
      </c>
      <c r="J5" s="10"/>
      <c r="K5" s="19" t="s">
        <v>437</v>
      </c>
      <c r="L5" s="7" t="str">
        <f t="shared" si="0"/>
        <v>武汉威伟机械</v>
      </c>
      <c r="M5" s="26" t="str">
        <f>VLOOKUP(O5,ch!$A$1:$B$31,2,0)</f>
        <v>鄂FJU350</v>
      </c>
      <c r="N5" s="10" t="s">
        <v>24</v>
      </c>
      <c r="O5" s="29" t="s">
        <v>48</v>
      </c>
      <c r="P5" s="7" t="str">
        <f t="shared" si="3"/>
        <v>9.6米</v>
      </c>
      <c r="Q5" s="14">
        <v>14</v>
      </c>
      <c r="R5" s="14">
        <v>0</v>
      </c>
      <c r="S5" s="14">
        <f t="shared" si="1"/>
        <v>14</v>
      </c>
      <c r="T5" s="7" t="str">
        <f t="shared" si="2"/>
        <v>分拣摆渡</v>
      </c>
    </row>
    <row r="6" spans="1:62" s="35" customFormat="1" ht="18.75">
      <c r="A6" s="8">
        <v>43194</v>
      </c>
      <c r="B6" s="10" t="s">
        <v>244</v>
      </c>
      <c r="C6" s="10">
        <v>1825</v>
      </c>
      <c r="D6" s="10">
        <v>2027</v>
      </c>
      <c r="E6" s="11" t="s">
        <v>452</v>
      </c>
      <c r="F6" s="11" t="s">
        <v>252</v>
      </c>
      <c r="G6" s="11" t="s">
        <v>204</v>
      </c>
      <c r="H6" s="11" t="s">
        <v>431</v>
      </c>
      <c r="I6" s="12" t="s">
        <v>453</v>
      </c>
      <c r="J6" s="10"/>
      <c r="K6" s="19" t="s">
        <v>454</v>
      </c>
      <c r="L6" s="7" t="str">
        <f>IF(A6&lt;&gt;"","武汉威伟机械","------")</f>
        <v>武汉威伟机械</v>
      </c>
      <c r="M6" s="26" t="str">
        <f>VLOOKUP(O6,ch!$A$1:$B$31,2,0)</f>
        <v>鄂ALU291</v>
      </c>
      <c r="N6" s="10" t="s">
        <v>182</v>
      </c>
      <c r="O6" s="29" t="s">
        <v>198</v>
      </c>
      <c r="P6" s="7" t="str">
        <f>IF(A6&lt;&gt;"","9.6米","--")</f>
        <v>9.6米</v>
      </c>
      <c r="Q6" s="14">
        <v>14</v>
      </c>
      <c r="R6" s="14">
        <v>0</v>
      </c>
      <c r="S6" s="14">
        <f>SUM(Q6:R6)</f>
        <v>14</v>
      </c>
      <c r="T6" s="7" t="str">
        <f>IF(A6&lt;&gt;"","分拣摆渡","----")</f>
        <v>分拣摆渡</v>
      </c>
    </row>
    <row r="7" spans="1:62" s="35" customFormat="1" ht="18.75">
      <c r="A7" s="8">
        <v>43194</v>
      </c>
      <c r="B7" s="10" t="s">
        <v>311</v>
      </c>
      <c r="C7" s="10">
        <v>1032</v>
      </c>
      <c r="D7" s="10">
        <v>1105</v>
      </c>
      <c r="E7" s="11" t="s">
        <v>210</v>
      </c>
      <c r="F7" s="11" t="s">
        <v>468</v>
      </c>
      <c r="G7" s="11" t="s">
        <v>204</v>
      </c>
      <c r="H7" s="11" t="s">
        <v>431</v>
      </c>
      <c r="I7" s="12" t="s">
        <v>455</v>
      </c>
      <c r="J7" s="10"/>
      <c r="K7" s="19" t="s">
        <v>456</v>
      </c>
      <c r="L7" s="7" t="str">
        <f>IF(A7&lt;&gt;"","武汉威伟机械","------")</f>
        <v>武汉威伟机械</v>
      </c>
      <c r="M7" s="26" t="e">
        <f>VLOOKUP(O7,ch!$A$1:$B$31,2,0)</f>
        <v>#N/A</v>
      </c>
      <c r="N7" s="10" t="s">
        <v>165</v>
      </c>
      <c r="O7" s="29" t="s">
        <v>457</v>
      </c>
      <c r="P7" s="7" t="str">
        <f>IF(A7&lt;&gt;"","9.6米","--")</f>
        <v>9.6米</v>
      </c>
      <c r="Q7" s="14">
        <v>12</v>
      </c>
      <c r="R7" s="14">
        <v>0</v>
      </c>
      <c r="S7" s="14">
        <f>SUM(Q7:R7)</f>
        <v>12</v>
      </c>
      <c r="T7" s="7" t="str">
        <f>IF(A7&lt;&gt;"","分拣摆渡","----")</f>
        <v>分拣摆渡</v>
      </c>
    </row>
    <row r="8" spans="1:62" s="35" customFormat="1" ht="18.75">
      <c r="A8" s="8">
        <v>43194</v>
      </c>
      <c r="B8" s="10" t="s">
        <v>302</v>
      </c>
      <c r="C8" s="10">
        <v>2005</v>
      </c>
      <c r="D8" s="10">
        <v>2030</v>
      </c>
      <c r="E8" s="11" t="s">
        <v>210</v>
      </c>
      <c r="F8" s="11" t="s">
        <v>468</v>
      </c>
      <c r="G8" s="11" t="s">
        <v>204</v>
      </c>
      <c r="H8" s="11" t="s">
        <v>431</v>
      </c>
      <c r="I8" s="12" t="s">
        <v>460</v>
      </c>
      <c r="J8" s="10"/>
      <c r="K8" s="19" t="s">
        <v>461</v>
      </c>
      <c r="L8" s="7" t="str">
        <f t="shared" si="0"/>
        <v>武汉威伟机械</v>
      </c>
      <c r="M8" s="26" t="e">
        <f>VLOOKUP(O8,ch!$A$1:$B$31,2,0)</f>
        <v>#N/A</v>
      </c>
      <c r="N8" s="10" t="s">
        <v>165</v>
      </c>
      <c r="O8" s="29" t="s">
        <v>457</v>
      </c>
      <c r="P8" s="7" t="str">
        <f t="shared" si="3"/>
        <v>9.6米</v>
      </c>
      <c r="Q8" s="14">
        <v>14</v>
      </c>
      <c r="R8" s="14">
        <v>0</v>
      </c>
      <c r="S8" s="14">
        <f t="shared" si="1"/>
        <v>14</v>
      </c>
      <c r="T8" s="7" t="str">
        <f t="shared" si="2"/>
        <v>分拣摆渡</v>
      </c>
    </row>
    <row r="9" spans="1:62" s="35" customFormat="1" ht="18.75">
      <c r="A9" s="8">
        <v>43194</v>
      </c>
      <c r="B9" s="10" t="s">
        <v>111</v>
      </c>
      <c r="C9" s="10">
        <v>2205</v>
      </c>
      <c r="D9" s="10">
        <v>2220</v>
      </c>
      <c r="E9" s="11" t="s">
        <v>210</v>
      </c>
      <c r="F9" s="11" t="s">
        <v>468</v>
      </c>
      <c r="G9" s="11" t="s">
        <v>204</v>
      </c>
      <c r="H9" s="11" t="s">
        <v>431</v>
      </c>
      <c r="I9" s="12" t="s">
        <v>462</v>
      </c>
      <c r="J9" s="10"/>
      <c r="K9" s="19" t="s">
        <v>463</v>
      </c>
      <c r="L9" s="7" t="str">
        <f t="shared" si="0"/>
        <v>武汉威伟机械</v>
      </c>
      <c r="M9" s="26" t="str">
        <f>VLOOKUP(O9,ch!$A$1:$B$31,2,0)</f>
        <v>鄂AZV377</v>
      </c>
      <c r="N9" s="10" t="s">
        <v>176</v>
      </c>
      <c r="O9" s="29" t="s">
        <v>240</v>
      </c>
      <c r="P9" s="7" t="str">
        <f t="shared" si="3"/>
        <v>9.6米</v>
      </c>
      <c r="Q9" s="14">
        <v>8</v>
      </c>
      <c r="R9" s="14">
        <v>0</v>
      </c>
      <c r="S9" s="14">
        <f t="shared" si="1"/>
        <v>8</v>
      </c>
      <c r="T9" s="7" t="str">
        <f t="shared" si="2"/>
        <v>分拣摆渡</v>
      </c>
    </row>
    <row r="10" spans="1:62" s="35" customFormat="1" ht="18.75">
      <c r="A10" s="8">
        <v>43194</v>
      </c>
      <c r="B10" s="10" t="s">
        <v>302</v>
      </c>
      <c r="C10" s="10">
        <v>2125</v>
      </c>
      <c r="D10" s="10">
        <v>2152</v>
      </c>
      <c r="E10" s="11" t="s">
        <v>210</v>
      </c>
      <c r="F10" s="11" t="s">
        <v>468</v>
      </c>
      <c r="G10" s="11" t="s">
        <v>204</v>
      </c>
      <c r="H10" s="11" t="s">
        <v>431</v>
      </c>
      <c r="I10" s="12" t="s">
        <v>464</v>
      </c>
      <c r="J10" s="10"/>
      <c r="K10" s="19" t="s">
        <v>465</v>
      </c>
      <c r="L10" s="7" t="str">
        <f t="shared" si="0"/>
        <v>武汉威伟机械</v>
      </c>
      <c r="M10" s="26" t="str">
        <f>VLOOKUP(O10,ch!$A$1:$B$31,2,0)</f>
        <v>鄂AZV377</v>
      </c>
      <c r="N10" s="10" t="s">
        <v>176</v>
      </c>
      <c r="O10" s="29" t="s">
        <v>240</v>
      </c>
      <c r="P10" s="7" t="str">
        <f t="shared" si="3"/>
        <v>9.6米</v>
      </c>
      <c r="Q10" s="14">
        <v>9</v>
      </c>
      <c r="R10" s="14">
        <v>0</v>
      </c>
      <c r="S10" s="14">
        <f t="shared" si="1"/>
        <v>9</v>
      </c>
      <c r="T10" s="7" t="str">
        <f t="shared" si="2"/>
        <v>分拣摆渡</v>
      </c>
    </row>
    <row r="11" spans="1:62" s="35" customFormat="1" ht="18.75">
      <c r="A11" s="8">
        <v>43194</v>
      </c>
      <c r="B11" s="10" t="s">
        <v>52</v>
      </c>
      <c r="C11" s="10">
        <v>1943</v>
      </c>
      <c r="D11" s="10">
        <v>2000</v>
      </c>
      <c r="E11" s="11" t="s">
        <v>210</v>
      </c>
      <c r="F11" s="11" t="s">
        <v>468</v>
      </c>
      <c r="G11" s="11" t="s">
        <v>204</v>
      </c>
      <c r="H11" s="11" t="s">
        <v>431</v>
      </c>
      <c r="I11" s="12" t="s">
        <v>466</v>
      </c>
      <c r="J11" s="10"/>
      <c r="K11" s="19" t="s">
        <v>467</v>
      </c>
      <c r="L11" s="7" t="str">
        <f t="shared" si="0"/>
        <v>武汉威伟机械</v>
      </c>
      <c r="M11" s="26" t="str">
        <f>VLOOKUP(O11,ch!$A$1:$B$31,2,0)</f>
        <v>鄂AZV377</v>
      </c>
      <c r="N11" s="10" t="s">
        <v>176</v>
      </c>
      <c r="O11" s="29" t="s">
        <v>240</v>
      </c>
      <c r="P11" s="7" t="str">
        <f t="shared" si="3"/>
        <v>9.6米</v>
      </c>
      <c r="Q11" s="14">
        <v>14</v>
      </c>
      <c r="R11" s="14">
        <v>0</v>
      </c>
      <c r="S11" s="14">
        <f t="shared" si="1"/>
        <v>14</v>
      </c>
      <c r="T11" s="7" t="str">
        <f t="shared" si="2"/>
        <v>分拣摆渡</v>
      </c>
    </row>
    <row r="12" spans="1:62" s="35" customFormat="1" ht="18.75">
      <c r="A12" s="8">
        <v>43194</v>
      </c>
      <c r="B12" s="10" t="s">
        <v>308</v>
      </c>
      <c r="C12" s="10">
        <v>1640</v>
      </c>
      <c r="D12" s="10">
        <v>1708</v>
      </c>
      <c r="E12" s="11" t="s">
        <v>210</v>
      </c>
      <c r="F12" s="11" t="s">
        <v>468</v>
      </c>
      <c r="G12" s="11" t="s">
        <v>204</v>
      </c>
      <c r="H12" s="11" t="s">
        <v>431</v>
      </c>
      <c r="I12" s="41" t="s">
        <v>750</v>
      </c>
      <c r="J12" s="42" t="s">
        <v>475</v>
      </c>
      <c r="K12" s="19" t="s">
        <v>476</v>
      </c>
      <c r="L12" s="7" t="str">
        <f t="shared" ref="L12" si="4">IF(A12&lt;&gt;"","武汉威伟机械","------")</f>
        <v>武汉威伟机械</v>
      </c>
      <c r="M12" s="26" t="str">
        <f>VLOOKUP(O12,ch!$A$1:$B$31,2,0)</f>
        <v>鄂AMT870</v>
      </c>
      <c r="N12" s="10" t="s">
        <v>164</v>
      </c>
      <c r="O12" s="29" t="s">
        <v>373</v>
      </c>
      <c r="P12" s="7" t="str">
        <f t="shared" ref="P12" si="5">IF(A12&lt;&gt;"","9.6米","--")</f>
        <v>9.6米</v>
      </c>
      <c r="Q12" s="14">
        <v>12</v>
      </c>
      <c r="R12" s="14">
        <v>0</v>
      </c>
      <c r="S12" s="14">
        <f t="shared" ref="S12" si="6">SUM(Q12:R12)</f>
        <v>12</v>
      </c>
      <c r="T12" s="7" t="str">
        <f t="shared" ref="T12" si="7">IF(A12&lt;&gt;"","分拣摆渡","----")</f>
        <v>分拣摆渡</v>
      </c>
    </row>
    <row r="13" spans="1:62" s="35" customFormat="1" ht="18.75">
      <c r="A13" s="8">
        <v>43194</v>
      </c>
      <c r="B13" s="10" t="s">
        <v>441</v>
      </c>
      <c r="C13" s="10">
        <v>1905</v>
      </c>
      <c r="D13" s="10">
        <v>1730</v>
      </c>
      <c r="E13" s="11" t="s">
        <v>210</v>
      </c>
      <c r="F13" s="11" t="s">
        <v>468</v>
      </c>
      <c r="G13" s="11" t="s">
        <v>204</v>
      </c>
      <c r="H13" s="11" t="s">
        <v>431</v>
      </c>
      <c r="I13" s="12" t="s">
        <v>442</v>
      </c>
      <c r="J13" s="10"/>
      <c r="K13" s="19" t="s">
        <v>443</v>
      </c>
      <c r="L13" s="7" t="str">
        <f t="shared" ref="L13:L19" si="8">IF(A13&lt;&gt;"","武汉威伟机械","------")</f>
        <v>武汉威伟机械</v>
      </c>
      <c r="M13" s="26" t="str">
        <f>VLOOKUP(O13,ch!$A$1:$B$31,2,0)</f>
        <v>鄂AF1588</v>
      </c>
      <c r="N13" s="10" t="s">
        <v>163</v>
      </c>
      <c r="O13" s="29" t="s">
        <v>117</v>
      </c>
      <c r="P13" s="7" t="str">
        <f t="shared" ref="P13:P19" si="9">IF(A13&lt;&gt;"","9.6米","--")</f>
        <v>9.6米</v>
      </c>
      <c r="Q13" s="14">
        <v>12</v>
      </c>
      <c r="R13" s="14">
        <v>0</v>
      </c>
      <c r="S13" s="14">
        <f t="shared" ref="S13:S19" si="10">SUM(Q13:R13)</f>
        <v>12</v>
      </c>
      <c r="T13" s="7" t="str">
        <f t="shared" ref="T13:T19" si="11">IF(A13&lt;&gt;"","分拣摆渡","----")</f>
        <v>分拣摆渡</v>
      </c>
    </row>
    <row r="14" spans="1:62" s="35" customFormat="1" ht="18.75">
      <c r="A14" s="8">
        <v>43194</v>
      </c>
      <c r="B14" s="10" t="s">
        <v>71</v>
      </c>
      <c r="C14" s="10">
        <v>2115</v>
      </c>
      <c r="D14" s="10">
        <v>2125</v>
      </c>
      <c r="E14" s="11" t="s">
        <v>438</v>
      </c>
      <c r="F14" s="11" t="s">
        <v>431</v>
      </c>
      <c r="G14" s="11" t="s">
        <v>210</v>
      </c>
      <c r="H14" s="11" t="s">
        <v>468</v>
      </c>
      <c r="I14" s="12" t="s">
        <v>439</v>
      </c>
      <c r="J14" s="10"/>
      <c r="K14" s="19" t="s">
        <v>440</v>
      </c>
      <c r="L14" s="7" t="str">
        <f t="shared" si="8"/>
        <v>武汉威伟机械</v>
      </c>
      <c r="M14" s="26" t="str">
        <f>VLOOKUP(O14,ch!$A$1:$B$31,2,0)</f>
        <v>鄂AF1588</v>
      </c>
      <c r="N14" s="10" t="s">
        <v>163</v>
      </c>
      <c r="O14" s="29" t="s">
        <v>117</v>
      </c>
      <c r="P14" s="7" t="str">
        <f t="shared" si="9"/>
        <v>9.6米</v>
      </c>
      <c r="Q14" s="14">
        <v>14</v>
      </c>
      <c r="R14" s="14">
        <v>0</v>
      </c>
      <c r="S14" s="14">
        <f t="shared" si="10"/>
        <v>14</v>
      </c>
      <c r="T14" s="7" t="str">
        <f t="shared" si="11"/>
        <v>分拣摆渡</v>
      </c>
    </row>
    <row r="15" spans="1:62" s="35" customFormat="1" ht="18.75">
      <c r="A15" s="8">
        <v>43194</v>
      </c>
      <c r="B15" s="10" t="s">
        <v>289</v>
      </c>
      <c r="C15" s="10">
        <v>1529</v>
      </c>
      <c r="D15" s="10">
        <v>1539</v>
      </c>
      <c r="E15" s="11" t="s">
        <v>204</v>
      </c>
      <c r="F15" s="11" t="s">
        <v>431</v>
      </c>
      <c r="G15" s="11" t="s">
        <v>210</v>
      </c>
      <c r="H15" s="11" t="s">
        <v>468</v>
      </c>
      <c r="I15" s="12" t="s">
        <v>444</v>
      </c>
      <c r="J15" s="10"/>
      <c r="K15" s="19" t="s">
        <v>445</v>
      </c>
      <c r="L15" s="7" t="str">
        <f t="shared" si="8"/>
        <v>武汉威伟机械</v>
      </c>
      <c r="M15" s="26" t="str">
        <f>VLOOKUP(O15,ch!$A$1:$B$31,2,0)</f>
        <v>鄂AF1588</v>
      </c>
      <c r="N15" s="10" t="s">
        <v>163</v>
      </c>
      <c r="O15" s="29" t="s">
        <v>117</v>
      </c>
      <c r="P15" s="7" t="str">
        <f t="shared" si="9"/>
        <v>9.6米</v>
      </c>
      <c r="Q15" s="14">
        <v>14</v>
      </c>
      <c r="R15" s="14">
        <v>0</v>
      </c>
      <c r="S15" s="14">
        <f t="shared" si="10"/>
        <v>14</v>
      </c>
      <c r="T15" s="7" t="str">
        <f t="shared" si="11"/>
        <v>分拣摆渡</v>
      </c>
    </row>
    <row r="16" spans="1:62" s="35" customFormat="1" ht="18.75">
      <c r="A16" s="8">
        <v>43194</v>
      </c>
      <c r="B16" s="10" t="s">
        <v>289</v>
      </c>
      <c r="C16" s="10">
        <v>1134</v>
      </c>
      <c r="D16" s="10">
        <v>1154</v>
      </c>
      <c r="E16" s="11" t="s">
        <v>204</v>
      </c>
      <c r="F16" s="11" t="s">
        <v>431</v>
      </c>
      <c r="G16" s="11" t="s">
        <v>210</v>
      </c>
      <c r="H16" s="11" t="s">
        <v>468</v>
      </c>
      <c r="I16" s="12" t="s">
        <v>446</v>
      </c>
      <c r="J16" s="10"/>
      <c r="K16" s="19" t="s">
        <v>447</v>
      </c>
      <c r="L16" s="7" t="str">
        <f t="shared" si="8"/>
        <v>武汉威伟机械</v>
      </c>
      <c r="M16" s="26" t="str">
        <f>VLOOKUP(O16,ch!$A$1:$B$31,2,0)</f>
        <v>鄂AF1588</v>
      </c>
      <c r="N16" s="10" t="s">
        <v>163</v>
      </c>
      <c r="O16" s="29" t="s">
        <v>117</v>
      </c>
      <c r="P16" s="7" t="str">
        <f t="shared" si="9"/>
        <v>9.6米</v>
      </c>
      <c r="Q16" s="14">
        <v>14</v>
      </c>
      <c r="R16" s="14">
        <v>0</v>
      </c>
      <c r="S16" s="14">
        <f t="shared" si="10"/>
        <v>14</v>
      </c>
      <c r="T16" s="7" t="str">
        <f t="shared" si="11"/>
        <v>分拣摆渡</v>
      </c>
    </row>
    <row r="17" spans="1:20" s="35" customFormat="1" ht="18.75">
      <c r="A17" s="8">
        <v>43194</v>
      </c>
      <c r="B17" s="10" t="s">
        <v>289</v>
      </c>
      <c r="C17" s="10">
        <v>1014</v>
      </c>
      <c r="D17" s="10">
        <v>1034</v>
      </c>
      <c r="E17" s="11" t="s">
        <v>204</v>
      </c>
      <c r="F17" s="11" t="s">
        <v>431</v>
      </c>
      <c r="G17" s="11" t="s">
        <v>210</v>
      </c>
      <c r="H17" s="11" t="s">
        <v>468</v>
      </c>
      <c r="I17" s="12" t="s">
        <v>448</v>
      </c>
      <c r="J17" s="10"/>
      <c r="K17" s="19" t="s">
        <v>449</v>
      </c>
      <c r="L17" s="7" t="str">
        <f t="shared" si="8"/>
        <v>武汉威伟机械</v>
      </c>
      <c r="M17" s="26" t="str">
        <f>VLOOKUP(O17,ch!$A$1:$B$31,2,0)</f>
        <v>鄂AF1588</v>
      </c>
      <c r="N17" s="10" t="s">
        <v>163</v>
      </c>
      <c r="O17" s="29" t="s">
        <v>117</v>
      </c>
      <c r="P17" s="7" t="str">
        <f t="shared" si="9"/>
        <v>9.6米</v>
      </c>
      <c r="Q17" s="14">
        <v>14</v>
      </c>
      <c r="R17" s="14">
        <v>0</v>
      </c>
      <c r="S17" s="14">
        <f t="shared" si="10"/>
        <v>14</v>
      </c>
      <c r="T17" s="7" t="str">
        <f t="shared" si="11"/>
        <v>分拣摆渡</v>
      </c>
    </row>
    <row r="18" spans="1:20" s="35" customFormat="1" ht="18.75">
      <c r="A18" s="8">
        <v>43194</v>
      </c>
      <c r="B18" s="10" t="s">
        <v>71</v>
      </c>
      <c r="C18" s="10">
        <v>40</v>
      </c>
      <c r="D18" s="10">
        <v>50</v>
      </c>
      <c r="E18" s="11" t="s">
        <v>204</v>
      </c>
      <c r="F18" s="11" t="s">
        <v>431</v>
      </c>
      <c r="G18" s="11" t="s">
        <v>210</v>
      </c>
      <c r="H18" s="11" t="s">
        <v>468</v>
      </c>
      <c r="I18" s="12" t="s">
        <v>450</v>
      </c>
      <c r="J18" s="10"/>
      <c r="K18" s="19" t="s">
        <v>451</v>
      </c>
      <c r="L18" s="7" t="str">
        <f t="shared" si="8"/>
        <v>武汉威伟机械</v>
      </c>
      <c r="M18" s="26" t="str">
        <f>VLOOKUP(O18,ch!$A$1:$B$31,2,0)</f>
        <v>鄂AF1588</v>
      </c>
      <c r="N18" s="10" t="s">
        <v>163</v>
      </c>
      <c r="O18" s="29" t="s">
        <v>117</v>
      </c>
      <c r="P18" s="7" t="str">
        <f t="shared" si="9"/>
        <v>9.6米</v>
      </c>
      <c r="Q18" s="14">
        <v>14</v>
      </c>
      <c r="R18" s="14">
        <v>0</v>
      </c>
      <c r="S18" s="14">
        <f t="shared" si="10"/>
        <v>14</v>
      </c>
      <c r="T18" s="7" t="str">
        <f t="shared" si="11"/>
        <v>分拣摆渡</v>
      </c>
    </row>
    <row r="19" spans="1:20" s="35" customFormat="1" ht="18.75">
      <c r="A19" s="8">
        <v>43194</v>
      </c>
      <c r="B19" s="10" t="s">
        <v>71</v>
      </c>
      <c r="C19" s="10">
        <v>1904</v>
      </c>
      <c r="D19" s="10">
        <v>1914</v>
      </c>
      <c r="E19" s="11" t="s">
        <v>204</v>
      </c>
      <c r="F19" s="11" t="s">
        <v>431</v>
      </c>
      <c r="G19" s="11" t="s">
        <v>210</v>
      </c>
      <c r="H19" s="11" t="s">
        <v>468</v>
      </c>
      <c r="I19" s="12" t="s">
        <v>458</v>
      </c>
      <c r="J19" s="10"/>
      <c r="K19" s="19" t="s">
        <v>459</v>
      </c>
      <c r="L19" s="7" t="str">
        <f t="shared" si="8"/>
        <v>武汉威伟机械</v>
      </c>
      <c r="M19" s="26" t="e">
        <f>VLOOKUP(O19,ch!$A$1:$B$31,2,0)</f>
        <v>#N/A</v>
      </c>
      <c r="N19" s="10" t="s">
        <v>165</v>
      </c>
      <c r="O19" s="29" t="s">
        <v>457</v>
      </c>
      <c r="P19" s="7" t="str">
        <f t="shared" si="9"/>
        <v>9.6米</v>
      </c>
      <c r="Q19" s="14">
        <v>14</v>
      </c>
      <c r="R19" s="14">
        <v>0</v>
      </c>
      <c r="S19" s="14">
        <f t="shared" si="10"/>
        <v>14</v>
      </c>
      <c r="T19" s="7" t="str">
        <f t="shared" si="11"/>
        <v>分拣摆渡</v>
      </c>
    </row>
    <row r="20" spans="1:20" s="35" customFormat="1" ht="18.75">
      <c r="A20" s="8">
        <v>43194</v>
      </c>
      <c r="B20" s="10" t="s">
        <v>71</v>
      </c>
      <c r="C20" s="10">
        <v>2359</v>
      </c>
      <c r="D20" s="10">
        <v>9</v>
      </c>
      <c r="E20" s="11" t="s">
        <v>204</v>
      </c>
      <c r="F20" s="11" t="s">
        <v>431</v>
      </c>
      <c r="G20" s="11" t="s">
        <v>210</v>
      </c>
      <c r="H20" s="11" t="s">
        <v>468</v>
      </c>
      <c r="I20" s="12" t="s">
        <v>469</v>
      </c>
      <c r="J20" s="10"/>
      <c r="K20" s="19" t="s">
        <v>470</v>
      </c>
      <c r="L20" s="7" t="str">
        <f t="shared" si="0"/>
        <v>武汉威伟机械</v>
      </c>
      <c r="M20" s="26" t="str">
        <f>VLOOKUP(O20,ch!$A$1:$B$31,2,0)</f>
        <v>鄂AMT870</v>
      </c>
      <c r="N20" s="10" t="s">
        <v>164</v>
      </c>
      <c r="O20" s="29" t="s">
        <v>373</v>
      </c>
      <c r="P20" s="7" t="str">
        <f t="shared" si="3"/>
        <v>9.6米</v>
      </c>
      <c r="Q20" s="14">
        <v>12</v>
      </c>
      <c r="R20" s="14">
        <v>0</v>
      </c>
      <c r="S20" s="14">
        <f t="shared" si="1"/>
        <v>12</v>
      </c>
      <c r="T20" s="7" t="str">
        <f t="shared" si="2"/>
        <v>分拣摆渡</v>
      </c>
    </row>
    <row r="21" spans="1:20" s="35" customFormat="1" ht="18.75">
      <c r="A21" s="8">
        <v>43194</v>
      </c>
      <c r="B21" s="10" t="s">
        <v>71</v>
      </c>
      <c r="C21" s="10">
        <v>2240</v>
      </c>
      <c r="D21" s="10">
        <v>2250</v>
      </c>
      <c r="E21" s="11" t="s">
        <v>204</v>
      </c>
      <c r="F21" s="11" t="s">
        <v>431</v>
      </c>
      <c r="G21" s="11" t="s">
        <v>210</v>
      </c>
      <c r="H21" s="11" t="s">
        <v>468</v>
      </c>
      <c r="I21" s="12" t="s">
        <v>471</v>
      </c>
      <c r="J21" s="10"/>
      <c r="K21" s="19" t="s">
        <v>472</v>
      </c>
      <c r="L21" s="7" t="str">
        <f t="shared" si="0"/>
        <v>武汉威伟机械</v>
      </c>
      <c r="M21" s="26" t="str">
        <f>VLOOKUP(O21,ch!$A$1:$B$31,2,0)</f>
        <v>鄂AMT870</v>
      </c>
      <c r="N21" s="10" t="s">
        <v>164</v>
      </c>
      <c r="O21" s="29" t="s">
        <v>373</v>
      </c>
      <c r="P21" s="7" t="str">
        <f t="shared" si="3"/>
        <v>9.6米</v>
      </c>
      <c r="Q21" s="14">
        <v>14</v>
      </c>
      <c r="R21" s="14">
        <v>0</v>
      </c>
      <c r="S21" s="14">
        <f t="shared" si="1"/>
        <v>14</v>
      </c>
      <c r="T21" s="7" t="str">
        <f t="shared" si="2"/>
        <v>分拣摆渡</v>
      </c>
    </row>
    <row r="22" spans="1:20" s="35" customFormat="1" ht="18.75">
      <c r="A22" s="8">
        <v>43194</v>
      </c>
      <c r="B22" s="10" t="s">
        <v>289</v>
      </c>
      <c r="C22" s="10">
        <v>1959</v>
      </c>
      <c r="D22" s="10">
        <v>2009</v>
      </c>
      <c r="E22" s="11" t="s">
        <v>204</v>
      </c>
      <c r="F22" s="11" t="s">
        <v>431</v>
      </c>
      <c r="G22" s="11" t="s">
        <v>210</v>
      </c>
      <c r="H22" s="11" t="s">
        <v>468</v>
      </c>
      <c r="I22" s="12" t="s">
        <v>473</v>
      </c>
      <c r="J22" s="10"/>
      <c r="K22" s="19" t="s">
        <v>474</v>
      </c>
      <c r="L22" s="7" t="str">
        <f t="shared" ref="L22" si="12">IF(A22&lt;&gt;"","武汉威伟机械","------")</f>
        <v>武汉威伟机械</v>
      </c>
      <c r="M22" s="26" t="str">
        <f>VLOOKUP(O22,ch!$A$1:$B$31,2,0)</f>
        <v>鄂AMT870</v>
      </c>
      <c r="N22" s="10" t="s">
        <v>164</v>
      </c>
      <c r="O22" s="29" t="s">
        <v>373</v>
      </c>
      <c r="P22" s="7" t="str">
        <f t="shared" ref="P22" si="13">IF(A22&lt;&gt;"","9.6米","--")</f>
        <v>9.6米</v>
      </c>
      <c r="Q22" s="14">
        <v>14</v>
      </c>
      <c r="R22" s="14">
        <v>0</v>
      </c>
      <c r="S22" s="14">
        <f t="shared" ref="S22" si="14">SUM(Q22:R22)</f>
        <v>14</v>
      </c>
      <c r="T22" s="7" t="str">
        <f t="shared" ref="T22" si="15">IF(A22&lt;&gt;"","分拣摆渡","----")</f>
        <v>分拣摆渡</v>
      </c>
    </row>
    <row r="23" spans="1:20" s="35" customFormat="1" ht="18.75">
      <c r="A23" s="8">
        <v>43194</v>
      </c>
      <c r="B23" s="10" t="s">
        <v>259</v>
      </c>
      <c r="C23" s="10">
        <v>1157</v>
      </c>
      <c r="D23" s="10">
        <v>1207</v>
      </c>
      <c r="E23" s="11" t="s">
        <v>204</v>
      </c>
      <c r="F23" s="11" t="s">
        <v>431</v>
      </c>
      <c r="G23" s="11" t="s">
        <v>210</v>
      </c>
      <c r="H23" s="11" t="s">
        <v>468</v>
      </c>
      <c r="I23" s="12" t="s">
        <v>477</v>
      </c>
      <c r="J23" s="10"/>
      <c r="K23" s="19" t="s">
        <v>478</v>
      </c>
      <c r="L23" s="7" t="str">
        <f t="shared" ref="L23" si="16">IF(A23&lt;&gt;"","武汉威伟机械","------")</f>
        <v>武汉威伟机械</v>
      </c>
      <c r="M23" s="26" t="str">
        <f>VLOOKUP(O23,ch!$A$1:$B$31,2,0)</f>
        <v>鄂AMT870</v>
      </c>
      <c r="N23" s="10" t="s">
        <v>164</v>
      </c>
      <c r="O23" s="29" t="s">
        <v>373</v>
      </c>
      <c r="P23" s="7" t="str">
        <f t="shared" ref="P23" si="17">IF(A23&lt;&gt;"","9.6米","--")</f>
        <v>9.6米</v>
      </c>
      <c r="Q23" s="14">
        <v>12</v>
      </c>
      <c r="R23" s="14">
        <v>0</v>
      </c>
      <c r="S23" s="14">
        <f t="shared" ref="S23" si="18">SUM(Q23:R23)</f>
        <v>12</v>
      </c>
      <c r="T23" s="7" t="str">
        <f t="shared" ref="T23" si="19">IF(A23&lt;&gt;"","分拣摆渡","----")</f>
        <v>分拣摆渡</v>
      </c>
    </row>
    <row r="24" spans="1:20" s="35" customFormat="1" ht="18.75">
      <c r="A24" s="8">
        <v>43194</v>
      </c>
      <c r="B24" s="10" t="s">
        <v>289</v>
      </c>
      <c r="C24" s="10">
        <v>1035</v>
      </c>
      <c r="D24" s="10">
        <v>1055</v>
      </c>
      <c r="E24" s="11" t="s">
        <v>204</v>
      </c>
      <c r="F24" s="11" t="s">
        <v>431</v>
      </c>
      <c r="G24" s="11" t="s">
        <v>210</v>
      </c>
      <c r="H24" s="11" t="s">
        <v>468</v>
      </c>
      <c r="I24" s="12" t="s">
        <v>479</v>
      </c>
      <c r="J24" s="10"/>
      <c r="K24" s="19" t="s">
        <v>480</v>
      </c>
      <c r="L24" s="7" t="str">
        <f t="shared" ref="L24:L25" si="20">IF(A24&lt;&gt;"","武汉威伟机械","------")</f>
        <v>武汉威伟机械</v>
      </c>
      <c r="M24" s="26" t="str">
        <f>VLOOKUP(O24,ch!$A$1:$B$31,2,0)</f>
        <v>鄂AMT870</v>
      </c>
      <c r="N24" s="10" t="s">
        <v>164</v>
      </c>
      <c r="O24" s="29" t="s">
        <v>373</v>
      </c>
      <c r="P24" s="7" t="str">
        <f t="shared" ref="P24:P25" si="21">IF(A24&lt;&gt;"","9.6米","--")</f>
        <v>9.6米</v>
      </c>
      <c r="Q24" s="14">
        <v>16</v>
      </c>
      <c r="R24" s="14">
        <v>0</v>
      </c>
      <c r="S24" s="14">
        <f t="shared" ref="S24:S25" si="22">SUM(Q24:R24)</f>
        <v>16</v>
      </c>
      <c r="T24" s="7" t="str">
        <f t="shared" ref="T24:T25" si="23">IF(A24&lt;&gt;"","分拣摆渡","----")</f>
        <v>分拣摆渡</v>
      </c>
    </row>
    <row r="25" spans="1:20" s="35" customFormat="1" ht="18.75">
      <c r="A25" s="8">
        <v>43194</v>
      </c>
      <c r="B25" s="10" t="s">
        <v>481</v>
      </c>
      <c r="C25" s="10">
        <v>2120</v>
      </c>
      <c r="D25" s="10">
        <v>2130</v>
      </c>
      <c r="E25" s="11" t="s">
        <v>499</v>
      </c>
      <c r="F25" s="11" t="s">
        <v>482</v>
      </c>
      <c r="G25" s="11" t="s">
        <v>210</v>
      </c>
      <c r="H25" s="11" t="s">
        <v>468</v>
      </c>
      <c r="I25" s="12" t="s">
        <v>483</v>
      </c>
      <c r="J25" s="10"/>
      <c r="K25" s="19" t="s">
        <v>484</v>
      </c>
      <c r="L25" s="7" t="str">
        <f t="shared" si="20"/>
        <v>武汉威伟机械</v>
      </c>
      <c r="M25" s="26" t="str">
        <f>VLOOKUP(O25,ch!$A$1:$B$31,2,0)</f>
        <v>鄂AFX299</v>
      </c>
      <c r="N25" s="10" t="s">
        <v>364</v>
      </c>
      <c r="O25" s="29" t="s">
        <v>118</v>
      </c>
      <c r="P25" s="7" t="str">
        <f t="shared" si="21"/>
        <v>9.6米</v>
      </c>
      <c r="Q25" s="14">
        <v>1</v>
      </c>
      <c r="R25" s="14">
        <v>0</v>
      </c>
      <c r="S25" s="14">
        <f t="shared" si="22"/>
        <v>1</v>
      </c>
      <c r="T25" s="7" t="str">
        <f t="shared" si="23"/>
        <v>分拣摆渡</v>
      </c>
    </row>
    <row r="26" spans="1:20" s="35" customFormat="1" ht="18.75">
      <c r="A26" s="8">
        <v>43194</v>
      </c>
      <c r="B26" s="10" t="s">
        <v>481</v>
      </c>
      <c r="C26" s="10">
        <v>2030</v>
      </c>
      <c r="D26" s="10">
        <v>2040</v>
      </c>
      <c r="E26" s="11" t="s">
        <v>499</v>
      </c>
      <c r="F26" s="11" t="s">
        <v>482</v>
      </c>
      <c r="G26" s="11" t="s">
        <v>210</v>
      </c>
      <c r="H26" s="11" t="s">
        <v>468</v>
      </c>
      <c r="I26" s="12" t="s">
        <v>485</v>
      </c>
      <c r="J26" s="10"/>
      <c r="K26" s="19" t="s">
        <v>486</v>
      </c>
      <c r="L26" s="7" t="str">
        <f t="shared" ref="L26" si="24">IF(A26&lt;&gt;"","武汉威伟机械","------")</f>
        <v>武汉威伟机械</v>
      </c>
      <c r="M26" s="26" t="str">
        <f>VLOOKUP(O26,ch!$A$1:$B$31,2,0)</f>
        <v>鄂AFX299</v>
      </c>
      <c r="N26" s="10" t="s">
        <v>364</v>
      </c>
      <c r="O26" s="29" t="s">
        <v>118</v>
      </c>
      <c r="P26" s="7" t="str">
        <f t="shared" ref="P26" si="25">IF(A26&lt;&gt;"","9.6米","--")</f>
        <v>9.6米</v>
      </c>
      <c r="Q26" s="14">
        <v>2</v>
      </c>
      <c r="R26" s="14">
        <v>1</v>
      </c>
      <c r="S26" s="14">
        <f t="shared" ref="S26" si="26">SUM(Q26:R26)</f>
        <v>3</v>
      </c>
      <c r="T26" s="7" t="str">
        <f t="shared" ref="T26" si="27">IF(A26&lt;&gt;"","分拣摆渡","----")</f>
        <v>分拣摆渡</v>
      </c>
    </row>
    <row r="27" spans="1:20" s="35" customFormat="1" ht="18.75">
      <c r="A27" s="8">
        <v>43194</v>
      </c>
      <c r="B27" s="10" t="s">
        <v>481</v>
      </c>
      <c r="C27" s="10">
        <v>1630</v>
      </c>
      <c r="D27" s="10">
        <v>1640</v>
      </c>
      <c r="E27" s="11" t="s">
        <v>499</v>
      </c>
      <c r="F27" s="11" t="s">
        <v>482</v>
      </c>
      <c r="G27" s="11" t="s">
        <v>210</v>
      </c>
      <c r="H27" s="11" t="s">
        <v>468</v>
      </c>
      <c r="I27" s="12" t="s">
        <v>487</v>
      </c>
      <c r="J27" s="10"/>
      <c r="K27" s="19" t="s">
        <v>488</v>
      </c>
      <c r="L27" s="7" t="str">
        <f t="shared" ref="L27" si="28">IF(A27&lt;&gt;"","武汉威伟机械","------")</f>
        <v>武汉威伟机械</v>
      </c>
      <c r="M27" s="26" t="str">
        <f>VLOOKUP(O27,ch!$A$1:$B$31,2,0)</f>
        <v>鄂AFX299</v>
      </c>
      <c r="N27" s="10" t="s">
        <v>364</v>
      </c>
      <c r="O27" s="29" t="s">
        <v>118</v>
      </c>
      <c r="P27" s="7" t="str">
        <f t="shared" ref="P27" si="29">IF(A27&lt;&gt;"","9.6米","--")</f>
        <v>9.6米</v>
      </c>
      <c r="Q27" s="14">
        <v>1</v>
      </c>
      <c r="R27" s="14">
        <v>0</v>
      </c>
      <c r="S27" s="14">
        <f t="shared" ref="S27" si="30">SUM(Q27:R27)</f>
        <v>1</v>
      </c>
      <c r="T27" s="7" t="str">
        <f t="shared" ref="T27" si="31">IF(A27&lt;&gt;"","分拣摆渡","----")</f>
        <v>分拣摆渡</v>
      </c>
    </row>
    <row r="28" spans="1:20" s="35" customFormat="1" ht="18.75">
      <c r="A28" s="8">
        <v>43194</v>
      </c>
      <c r="B28" s="10" t="s">
        <v>481</v>
      </c>
      <c r="C28" s="10">
        <v>1530</v>
      </c>
      <c r="D28" s="10">
        <v>1540</v>
      </c>
      <c r="E28" s="11" t="s">
        <v>499</v>
      </c>
      <c r="F28" s="11" t="s">
        <v>482</v>
      </c>
      <c r="G28" s="11" t="s">
        <v>210</v>
      </c>
      <c r="H28" s="11" t="s">
        <v>468</v>
      </c>
      <c r="I28" s="12" t="s">
        <v>489</v>
      </c>
      <c r="J28" s="10"/>
      <c r="K28" s="19" t="s">
        <v>490</v>
      </c>
      <c r="L28" s="7" t="str">
        <f t="shared" ref="L28" si="32">IF(A28&lt;&gt;"","武汉威伟机械","------")</f>
        <v>武汉威伟机械</v>
      </c>
      <c r="M28" s="26" t="str">
        <f>VLOOKUP(O28,ch!$A$1:$B$31,2,0)</f>
        <v>鄂AFX299</v>
      </c>
      <c r="N28" s="10" t="s">
        <v>364</v>
      </c>
      <c r="O28" s="29" t="s">
        <v>118</v>
      </c>
      <c r="P28" s="7" t="str">
        <f t="shared" ref="P28" si="33">IF(A28&lt;&gt;"","9.6米","--")</f>
        <v>9.6米</v>
      </c>
      <c r="Q28" s="14">
        <v>1</v>
      </c>
      <c r="R28" s="14">
        <v>0</v>
      </c>
      <c r="S28" s="14">
        <f t="shared" ref="S28" si="34">SUM(Q28:R28)</f>
        <v>1</v>
      </c>
      <c r="T28" s="7" t="str">
        <f t="shared" ref="T28" si="35">IF(A28&lt;&gt;"","分拣摆渡","----")</f>
        <v>分拣摆渡</v>
      </c>
    </row>
    <row r="29" spans="1:20" s="35" customFormat="1" ht="18.75">
      <c r="A29" s="8">
        <v>43194</v>
      </c>
      <c r="B29" s="10" t="s">
        <v>481</v>
      </c>
      <c r="C29" s="10">
        <v>1430</v>
      </c>
      <c r="D29" s="10">
        <v>1440</v>
      </c>
      <c r="E29" s="11" t="s">
        <v>499</v>
      </c>
      <c r="F29" s="11" t="s">
        <v>482</v>
      </c>
      <c r="G29" s="11" t="s">
        <v>210</v>
      </c>
      <c r="H29" s="11" t="s">
        <v>468</v>
      </c>
      <c r="I29" s="12" t="s">
        <v>491</v>
      </c>
      <c r="J29" s="10"/>
      <c r="K29" s="19" t="s">
        <v>492</v>
      </c>
      <c r="L29" s="7" t="str">
        <f t="shared" ref="L29" si="36">IF(A29&lt;&gt;"","武汉威伟机械","------")</f>
        <v>武汉威伟机械</v>
      </c>
      <c r="M29" s="26" t="str">
        <f>VLOOKUP(O29,ch!$A$1:$B$31,2,0)</f>
        <v>鄂AFX299</v>
      </c>
      <c r="N29" s="10" t="s">
        <v>364</v>
      </c>
      <c r="O29" s="29" t="s">
        <v>118</v>
      </c>
      <c r="P29" s="7" t="str">
        <f t="shared" ref="P29" si="37">IF(A29&lt;&gt;"","9.6米","--")</f>
        <v>9.6米</v>
      </c>
      <c r="Q29" s="14">
        <v>1</v>
      </c>
      <c r="R29" s="14">
        <v>0</v>
      </c>
      <c r="S29" s="14">
        <f t="shared" ref="S29" si="38">SUM(Q29:R29)</f>
        <v>1</v>
      </c>
      <c r="T29" s="7" t="str">
        <f t="shared" ref="T29" si="39">IF(A29&lt;&gt;"","分拣摆渡","----")</f>
        <v>分拣摆渡</v>
      </c>
    </row>
    <row r="30" spans="1:20" s="35" customFormat="1" ht="18.75">
      <c r="A30" s="8">
        <v>43194</v>
      </c>
      <c r="B30" s="10" t="s">
        <v>481</v>
      </c>
      <c r="C30" s="10">
        <v>1140</v>
      </c>
      <c r="D30" s="10">
        <v>1150</v>
      </c>
      <c r="E30" s="11" t="s">
        <v>499</v>
      </c>
      <c r="F30" s="11" t="s">
        <v>482</v>
      </c>
      <c r="G30" s="11" t="s">
        <v>210</v>
      </c>
      <c r="H30" s="11" t="s">
        <v>468</v>
      </c>
      <c r="I30" s="12" t="s">
        <v>493</v>
      </c>
      <c r="J30" s="10"/>
      <c r="K30" s="19" t="s">
        <v>494</v>
      </c>
      <c r="L30" s="7" t="str">
        <f t="shared" ref="L30" si="40">IF(A30&lt;&gt;"","武汉威伟机械","------")</f>
        <v>武汉威伟机械</v>
      </c>
      <c r="M30" s="26" t="str">
        <f>VLOOKUP(O30,ch!$A$1:$B$31,2,0)</f>
        <v>鄂AFX299</v>
      </c>
      <c r="N30" s="10" t="s">
        <v>364</v>
      </c>
      <c r="O30" s="29" t="s">
        <v>118</v>
      </c>
      <c r="P30" s="7" t="str">
        <f t="shared" ref="P30" si="41">IF(A30&lt;&gt;"","9.6米","--")</f>
        <v>9.6米</v>
      </c>
      <c r="Q30" s="14">
        <v>1</v>
      </c>
      <c r="R30" s="14">
        <v>0</v>
      </c>
      <c r="S30" s="14">
        <f t="shared" ref="S30" si="42">SUM(Q30:R30)</f>
        <v>1</v>
      </c>
      <c r="T30" s="7" t="str">
        <f t="shared" ref="T30" si="43">IF(A30&lt;&gt;"","分拣摆渡","----")</f>
        <v>分拣摆渡</v>
      </c>
    </row>
    <row r="31" spans="1:20" s="35" customFormat="1" ht="18.75">
      <c r="A31" s="8">
        <v>43194</v>
      </c>
      <c r="B31" s="10" t="s">
        <v>481</v>
      </c>
      <c r="C31" s="10">
        <v>1040</v>
      </c>
      <c r="D31" s="10">
        <v>1050</v>
      </c>
      <c r="E31" s="11" t="s">
        <v>499</v>
      </c>
      <c r="F31" s="11" t="s">
        <v>482</v>
      </c>
      <c r="G31" s="11" t="s">
        <v>210</v>
      </c>
      <c r="H31" s="11" t="s">
        <v>468</v>
      </c>
      <c r="I31" s="12" t="s">
        <v>495</v>
      </c>
      <c r="J31" s="10"/>
      <c r="K31" s="19" t="s">
        <v>496</v>
      </c>
      <c r="L31" s="7" t="str">
        <f t="shared" ref="L31" si="44">IF(A31&lt;&gt;"","武汉威伟机械","------")</f>
        <v>武汉威伟机械</v>
      </c>
      <c r="M31" s="26" t="str">
        <f>VLOOKUP(O31,ch!$A$1:$B$31,2,0)</f>
        <v>鄂AFX299</v>
      </c>
      <c r="N31" s="10" t="s">
        <v>364</v>
      </c>
      <c r="O31" s="29" t="s">
        <v>118</v>
      </c>
      <c r="P31" s="7" t="str">
        <f t="shared" ref="P31" si="45">IF(A31&lt;&gt;"","9.6米","--")</f>
        <v>9.6米</v>
      </c>
      <c r="Q31" s="14">
        <v>2</v>
      </c>
      <c r="R31" s="14">
        <v>1</v>
      </c>
      <c r="S31" s="14">
        <f t="shared" ref="S31" si="46">SUM(Q31:R31)</f>
        <v>3</v>
      </c>
      <c r="T31" s="7" t="str">
        <f t="shared" ref="T31" si="47">IF(A31&lt;&gt;"","分拣摆渡","----")</f>
        <v>分拣摆渡</v>
      </c>
    </row>
    <row r="32" spans="1:20" s="35" customFormat="1" ht="18.75">
      <c r="A32" s="8">
        <v>43194</v>
      </c>
      <c r="B32" s="10" t="s">
        <v>481</v>
      </c>
      <c r="C32" s="10">
        <v>2330</v>
      </c>
      <c r="D32" s="10">
        <v>2340</v>
      </c>
      <c r="E32" s="11" t="s">
        <v>499</v>
      </c>
      <c r="F32" s="11" t="s">
        <v>482</v>
      </c>
      <c r="G32" s="11" t="s">
        <v>210</v>
      </c>
      <c r="H32" s="11" t="s">
        <v>468</v>
      </c>
      <c r="I32" s="12" t="s">
        <v>497</v>
      </c>
      <c r="J32" s="10"/>
      <c r="K32" s="19" t="s">
        <v>498</v>
      </c>
      <c r="L32" s="7" t="str">
        <f t="shared" ref="L32" si="48">IF(A32&lt;&gt;"","武汉威伟机械","------")</f>
        <v>武汉威伟机械</v>
      </c>
      <c r="M32" s="26" t="str">
        <f>VLOOKUP(O32,ch!$A$1:$B$31,2,0)</f>
        <v>鄂AFX299</v>
      </c>
      <c r="N32" s="10" t="s">
        <v>364</v>
      </c>
      <c r="O32" s="29" t="s">
        <v>118</v>
      </c>
      <c r="P32" s="7" t="str">
        <f t="shared" ref="P32" si="49">IF(A32&lt;&gt;"","9.6米","--")</f>
        <v>9.6米</v>
      </c>
      <c r="Q32" s="14">
        <v>1</v>
      </c>
      <c r="R32" s="14">
        <v>0</v>
      </c>
      <c r="S32" s="14">
        <f t="shared" ref="S32" si="50">SUM(Q32:R32)</f>
        <v>1</v>
      </c>
      <c r="T32" s="7" t="str">
        <f t="shared" ref="T32" si="51">IF(A32&lt;&gt;"","分拣摆渡","----")</f>
        <v>分拣摆渡</v>
      </c>
    </row>
    <row r="33" spans="1:20" s="35" customFormat="1" ht="18.75">
      <c r="A33" s="8"/>
      <c r="B33" s="10"/>
      <c r="C33" s="10"/>
      <c r="D33" s="10"/>
      <c r="E33" s="11"/>
      <c r="F33" s="11"/>
      <c r="G33" s="11"/>
      <c r="H33" s="11"/>
      <c r="I33" s="12"/>
      <c r="J33" s="10"/>
      <c r="K33" s="19"/>
      <c r="L33" s="7"/>
      <c r="M33" s="26"/>
      <c r="N33" s="10"/>
      <c r="O33" s="29"/>
      <c r="P33" s="7"/>
      <c r="Q33" s="14"/>
      <c r="R33" s="14"/>
      <c r="S33" s="14"/>
      <c r="T33" s="7" t="str">
        <f t="shared" si="2"/>
        <v>----</v>
      </c>
    </row>
    <row r="34" spans="1:20" s="35" customFormat="1" ht="18.75">
      <c r="A34" s="8"/>
      <c r="B34" s="10"/>
      <c r="C34" s="10"/>
      <c r="D34" s="10"/>
      <c r="E34" s="11"/>
      <c r="F34" s="11"/>
      <c r="G34" s="11"/>
      <c r="H34" s="11"/>
      <c r="I34" s="12"/>
      <c r="J34" s="10"/>
      <c r="K34" s="19"/>
      <c r="L34" s="7"/>
      <c r="M34" s="26"/>
      <c r="N34" s="10"/>
      <c r="O34" s="29"/>
      <c r="P34" s="7"/>
      <c r="Q34" s="14"/>
      <c r="R34" s="14"/>
      <c r="S34" s="14"/>
      <c r="T34" s="7" t="str">
        <f t="shared" ref="T34:T64" si="52">IF(A34&lt;&gt;"","分拣摆渡","----")</f>
        <v>----</v>
      </c>
    </row>
    <row r="35" spans="1:20" s="35" customFormat="1" ht="18.75">
      <c r="A35" s="8"/>
      <c r="B35" s="10"/>
      <c r="C35" s="10"/>
      <c r="D35" s="10"/>
      <c r="E35" s="11"/>
      <c r="F35" s="11"/>
      <c r="G35" s="11"/>
      <c r="H35" s="11"/>
      <c r="I35" s="12"/>
      <c r="J35" s="10"/>
      <c r="K35" s="19"/>
      <c r="L35" s="7"/>
      <c r="M35" s="26"/>
      <c r="N35" s="10"/>
      <c r="O35" s="29"/>
      <c r="P35" s="7"/>
      <c r="Q35" s="14"/>
      <c r="R35" s="14"/>
      <c r="S35" s="14"/>
      <c r="T35" s="7" t="str">
        <f t="shared" si="52"/>
        <v>----</v>
      </c>
    </row>
    <row r="36" spans="1:20" s="35" customFormat="1" ht="18.75">
      <c r="A36" s="8"/>
      <c r="B36" s="10"/>
      <c r="C36" s="10"/>
      <c r="D36" s="10"/>
      <c r="E36" s="11"/>
      <c r="F36" s="11"/>
      <c r="G36" s="11"/>
      <c r="H36" s="11"/>
      <c r="I36" s="12"/>
      <c r="J36" s="10"/>
      <c r="K36" s="19"/>
      <c r="L36" s="7"/>
      <c r="M36" s="26"/>
      <c r="N36" s="10"/>
      <c r="O36" s="29"/>
      <c r="P36" s="7"/>
      <c r="Q36" s="14"/>
      <c r="R36" s="14"/>
      <c r="S36" s="14"/>
      <c r="T36" s="7" t="str">
        <f t="shared" si="52"/>
        <v>----</v>
      </c>
    </row>
    <row r="37" spans="1:20" s="35" customFormat="1" ht="18.75">
      <c r="A37" s="8"/>
      <c r="B37" s="10"/>
      <c r="C37" s="10"/>
      <c r="D37" s="10"/>
      <c r="E37" s="11"/>
      <c r="F37" s="11"/>
      <c r="G37" s="11"/>
      <c r="H37" s="11"/>
      <c r="I37" s="12"/>
      <c r="J37" s="10"/>
      <c r="K37" s="19"/>
      <c r="L37" s="7"/>
      <c r="M37" s="26"/>
      <c r="N37" s="10"/>
      <c r="O37" s="29"/>
      <c r="P37" s="7"/>
      <c r="Q37" s="14"/>
      <c r="R37" s="14"/>
      <c r="S37" s="14"/>
      <c r="T37" s="7" t="str">
        <f t="shared" si="52"/>
        <v>----</v>
      </c>
    </row>
    <row r="38" spans="1:20" s="35" customFormat="1" ht="18.75">
      <c r="A38" s="8"/>
      <c r="B38" s="10"/>
      <c r="C38" s="10"/>
      <c r="D38" s="10"/>
      <c r="E38" s="11"/>
      <c r="F38" s="11"/>
      <c r="G38" s="11"/>
      <c r="H38" s="11"/>
      <c r="I38" s="12"/>
      <c r="J38" s="10"/>
      <c r="K38" s="19"/>
      <c r="L38" s="7"/>
      <c r="M38" s="26"/>
      <c r="N38" s="10"/>
      <c r="O38" s="29"/>
      <c r="P38" s="7"/>
      <c r="Q38" s="14"/>
      <c r="R38" s="14"/>
      <c r="S38" s="14"/>
      <c r="T38" s="7" t="str">
        <f t="shared" si="52"/>
        <v>----</v>
      </c>
    </row>
    <row r="39" spans="1:20" s="35" customFormat="1" ht="18.75">
      <c r="A39" s="8"/>
      <c r="B39" s="10"/>
      <c r="C39" s="10"/>
      <c r="D39" s="10"/>
      <c r="E39" s="11"/>
      <c r="F39" s="11"/>
      <c r="G39" s="11"/>
      <c r="H39" s="11"/>
      <c r="I39" s="12"/>
      <c r="J39" s="10"/>
      <c r="K39" s="19"/>
      <c r="L39" s="7"/>
      <c r="M39" s="26"/>
      <c r="N39" s="10"/>
      <c r="O39" s="29"/>
      <c r="P39" s="7"/>
      <c r="Q39" s="14"/>
      <c r="R39" s="14"/>
      <c r="S39" s="14"/>
      <c r="T39" s="7" t="str">
        <f t="shared" si="52"/>
        <v>----</v>
      </c>
    </row>
    <row r="40" spans="1:20" s="35" customFormat="1" ht="18.75">
      <c r="A40" s="8"/>
      <c r="B40" s="10"/>
      <c r="C40" s="10"/>
      <c r="D40" s="10"/>
      <c r="E40" s="11"/>
      <c r="F40" s="11"/>
      <c r="G40" s="11"/>
      <c r="H40" s="11"/>
      <c r="I40" s="12"/>
      <c r="J40" s="10"/>
      <c r="K40" s="19"/>
      <c r="L40" s="7"/>
      <c r="M40" s="26"/>
      <c r="N40" s="10"/>
      <c r="O40" s="29"/>
      <c r="P40" s="7"/>
      <c r="Q40" s="14"/>
      <c r="R40" s="14"/>
      <c r="S40" s="14"/>
      <c r="T40" s="7" t="str">
        <f t="shared" si="52"/>
        <v>----</v>
      </c>
    </row>
    <row r="41" spans="1:20" s="35" customFormat="1" ht="18.75">
      <c r="A41" s="8"/>
      <c r="B41" s="10"/>
      <c r="C41" s="10"/>
      <c r="D41" s="10"/>
      <c r="E41" s="11"/>
      <c r="F41" s="11"/>
      <c r="G41" s="11"/>
      <c r="H41" s="11"/>
      <c r="I41" s="12"/>
      <c r="J41" s="10"/>
      <c r="K41" s="19"/>
      <c r="L41" s="7"/>
      <c r="M41" s="26"/>
      <c r="N41" s="10"/>
      <c r="O41" s="29"/>
      <c r="P41" s="7"/>
      <c r="Q41" s="14"/>
      <c r="R41" s="14"/>
      <c r="S41" s="14"/>
      <c r="T41" s="7" t="str">
        <f t="shared" si="52"/>
        <v>----</v>
      </c>
    </row>
    <row r="42" spans="1:20" s="35" customFormat="1" ht="18.75">
      <c r="A42" s="8"/>
      <c r="B42" s="10"/>
      <c r="C42" s="10"/>
      <c r="D42" s="10"/>
      <c r="E42" s="11"/>
      <c r="F42" s="11"/>
      <c r="G42" s="11"/>
      <c r="H42" s="11"/>
      <c r="I42" s="12"/>
      <c r="J42" s="10"/>
      <c r="K42" s="19"/>
      <c r="L42" s="7"/>
      <c r="M42" s="26"/>
      <c r="N42" s="10"/>
      <c r="O42" s="29"/>
      <c r="P42" s="7"/>
      <c r="Q42" s="14"/>
      <c r="R42" s="14"/>
      <c r="S42" s="14"/>
      <c r="T42" s="7" t="str">
        <f t="shared" si="52"/>
        <v>----</v>
      </c>
    </row>
    <row r="43" spans="1:20" s="35" customFormat="1" ht="18.75">
      <c r="A43" s="8"/>
      <c r="B43" s="10"/>
      <c r="C43" s="10"/>
      <c r="D43" s="10"/>
      <c r="E43" s="11"/>
      <c r="F43" s="11"/>
      <c r="G43" s="11"/>
      <c r="H43" s="11"/>
      <c r="I43" s="12"/>
      <c r="J43" s="10"/>
      <c r="K43" s="19"/>
      <c r="L43" s="7"/>
      <c r="M43" s="26"/>
      <c r="N43" s="10"/>
      <c r="O43" s="29"/>
      <c r="P43" s="7"/>
      <c r="Q43" s="14"/>
      <c r="R43" s="14"/>
      <c r="S43" s="14"/>
      <c r="T43" s="7" t="str">
        <f t="shared" si="52"/>
        <v>----</v>
      </c>
    </row>
    <row r="44" spans="1:20" s="35" customFormat="1" ht="18.75">
      <c r="A44" s="8"/>
      <c r="B44" s="10"/>
      <c r="C44" s="10"/>
      <c r="D44" s="10"/>
      <c r="E44" s="11"/>
      <c r="F44" s="11"/>
      <c r="G44" s="11"/>
      <c r="H44" s="11"/>
      <c r="I44" s="12"/>
      <c r="J44" s="10"/>
      <c r="K44" s="19"/>
      <c r="L44" s="7"/>
      <c r="M44" s="26"/>
      <c r="N44" s="10"/>
      <c r="O44" s="29"/>
      <c r="P44" s="7"/>
      <c r="Q44" s="14"/>
      <c r="R44" s="14"/>
      <c r="S44" s="14"/>
      <c r="T44" s="7" t="str">
        <f t="shared" si="52"/>
        <v>----</v>
      </c>
    </row>
    <row r="45" spans="1:20" s="35" customFormat="1" ht="18.75">
      <c r="A45" s="8"/>
      <c r="B45" s="10"/>
      <c r="C45" s="10"/>
      <c r="D45" s="10"/>
      <c r="E45" s="11"/>
      <c r="F45" s="11"/>
      <c r="G45" s="11"/>
      <c r="H45" s="11"/>
      <c r="I45" s="12"/>
      <c r="J45" s="10"/>
      <c r="K45" s="19"/>
      <c r="L45" s="7"/>
      <c r="M45" s="26"/>
      <c r="N45" s="10"/>
      <c r="O45" s="29"/>
      <c r="P45" s="7"/>
      <c r="Q45" s="14"/>
      <c r="R45" s="14"/>
      <c r="S45" s="14"/>
      <c r="T45" s="7" t="str">
        <f t="shared" si="52"/>
        <v>----</v>
      </c>
    </row>
    <row r="46" spans="1:20" s="35" customFormat="1" ht="18.75">
      <c r="A46" s="8"/>
      <c r="B46" s="10"/>
      <c r="C46" s="10"/>
      <c r="D46" s="10"/>
      <c r="E46" s="11"/>
      <c r="F46" s="11"/>
      <c r="G46" s="11"/>
      <c r="H46" s="11"/>
      <c r="I46" s="12"/>
      <c r="J46" s="10"/>
      <c r="K46" s="19"/>
      <c r="L46" s="7"/>
      <c r="M46" s="26"/>
      <c r="N46" s="10"/>
      <c r="O46" s="29"/>
      <c r="P46" s="7"/>
      <c r="Q46" s="14"/>
      <c r="R46" s="14"/>
      <c r="S46" s="14"/>
      <c r="T46" s="7" t="str">
        <f t="shared" si="52"/>
        <v>----</v>
      </c>
    </row>
    <row r="47" spans="1:20" s="35" customFormat="1" ht="18.75">
      <c r="A47" s="8"/>
      <c r="B47" s="10"/>
      <c r="C47" s="10"/>
      <c r="D47" s="10"/>
      <c r="E47" s="11"/>
      <c r="F47" s="11"/>
      <c r="G47" s="11"/>
      <c r="H47" s="11"/>
      <c r="I47" s="12"/>
      <c r="J47" s="10"/>
      <c r="K47" s="19"/>
      <c r="L47" s="7"/>
      <c r="M47" s="26"/>
      <c r="N47" s="10"/>
      <c r="O47" s="29"/>
      <c r="P47" s="7"/>
      <c r="Q47" s="14"/>
      <c r="R47" s="14"/>
      <c r="S47" s="14"/>
      <c r="T47" s="7" t="str">
        <f t="shared" si="52"/>
        <v>----</v>
      </c>
    </row>
    <row r="48" spans="1:20" s="35" customFormat="1" ht="18.75">
      <c r="A48" s="8"/>
      <c r="B48" s="10"/>
      <c r="C48" s="10"/>
      <c r="D48" s="10"/>
      <c r="E48" s="11"/>
      <c r="F48" s="11"/>
      <c r="G48" s="11"/>
      <c r="H48" s="11"/>
      <c r="I48" s="12"/>
      <c r="J48" s="10"/>
      <c r="K48" s="19"/>
      <c r="L48" s="7"/>
      <c r="M48" s="26"/>
      <c r="N48" s="10"/>
      <c r="O48" s="29"/>
      <c r="P48" s="7"/>
      <c r="Q48" s="14"/>
      <c r="R48" s="14"/>
      <c r="S48" s="14"/>
      <c r="T48" s="7" t="str">
        <f t="shared" si="52"/>
        <v>----</v>
      </c>
    </row>
    <row r="49" spans="1:20" s="35" customFormat="1" ht="18.75">
      <c r="A49" s="8"/>
      <c r="B49" s="10"/>
      <c r="C49" s="10"/>
      <c r="D49" s="10"/>
      <c r="E49" s="11"/>
      <c r="F49" s="11"/>
      <c r="G49" s="11"/>
      <c r="H49" s="11"/>
      <c r="I49" s="12"/>
      <c r="J49" s="10"/>
      <c r="K49" s="19"/>
      <c r="L49" s="7"/>
      <c r="M49" s="26"/>
      <c r="N49" s="10"/>
      <c r="O49" s="29"/>
      <c r="P49" s="7"/>
      <c r="Q49" s="14"/>
      <c r="R49" s="14"/>
      <c r="S49" s="14"/>
      <c r="T49" s="7" t="str">
        <f t="shared" si="52"/>
        <v>----</v>
      </c>
    </row>
    <row r="50" spans="1:20" s="35" customFormat="1" ht="18.75">
      <c r="A50" s="8"/>
      <c r="B50" s="10"/>
      <c r="C50" s="10"/>
      <c r="D50" s="10"/>
      <c r="E50" s="11"/>
      <c r="F50" s="11"/>
      <c r="G50" s="11"/>
      <c r="H50" s="11"/>
      <c r="I50" s="12"/>
      <c r="J50" s="10"/>
      <c r="K50" s="19"/>
      <c r="L50" s="7"/>
      <c r="M50" s="26"/>
      <c r="N50" s="10"/>
      <c r="O50" s="29"/>
      <c r="P50" s="7"/>
      <c r="Q50" s="14"/>
      <c r="R50" s="14"/>
      <c r="S50" s="14"/>
      <c r="T50" s="7" t="str">
        <f t="shared" si="52"/>
        <v>----</v>
      </c>
    </row>
    <row r="51" spans="1:20" s="35" customFormat="1" ht="18.75">
      <c r="A51" s="8"/>
      <c r="B51" s="10"/>
      <c r="C51" s="10"/>
      <c r="D51" s="10"/>
      <c r="E51" s="11"/>
      <c r="F51" s="11"/>
      <c r="G51" s="11"/>
      <c r="H51" s="11"/>
      <c r="I51" s="12"/>
      <c r="J51" s="10"/>
      <c r="K51" s="19"/>
      <c r="L51" s="7"/>
      <c r="M51" s="26"/>
      <c r="N51" s="10"/>
      <c r="O51" s="29"/>
      <c r="P51" s="7"/>
      <c r="Q51" s="14"/>
      <c r="R51" s="14"/>
      <c r="S51" s="14"/>
      <c r="T51" s="7" t="str">
        <f t="shared" si="52"/>
        <v>----</v>
      </c>
    </row>
    <row r="52" spans="1:20" s="35" customFormat="1" ht="18.75">
      <c r="A52" s="8"/>
      <c r="B52" s="10"/>
      <c r="C52" s="10"/>
      <c r="D52" s="10"/>
      <c r="E52" s="11"/>
      <c r="F52" s="11"/>
      <c r="G52" s="11"/>
      <c r="H52" s="11"/>
      <c r="I52" s="12"/>
      <c r="J52" s="10"/>
      <c r="K52" s="19"/>
      <c r="L52" s="7"/>
      <c r="M52" s="26"/>
      <c r="N52" s="10"/>
      <c r="O52" s="29"/>
      <c r="P52" s="7"/>
      <c r="Q52" s="14"/>
      <c r="R52" s="14"/>
      <c r="S52" s="14"/>
      <c r="T52" s="7" t="str">
        <f t="shared" si="52"/>
        <v>----</v>
      </c>
    </row>
    <row r="53" spans="1:20" s="35" customFormat="1" ht="18.75">
      <c r="A53" s="8"/>
      <c r="B53" s="10"/>
      <c r="C53" s="10"/>
      <c r="D53" s="10"/>
      <c r="E53" s="11"/>
      <c r="F53" s="11"/>
      <c r="G53" s="11"/>
      <c r="H53" s="11"/>
      <c r="I53" s="12"/>
      <c r="J53" s="10"/>
      <c r="K53" s="19"/>
      <c r="L53" s="7"/>
      <c r="M53" s="26"/>
      <c r="N53" s="10"/>
      <c r="O53" s="29"/>
      <c r="P53" s="7"/>
      <c r="Q53" s="14"/>
      <c r="R53" s="14"/>
      <c r="S53" s="14"/>
      <c r="T53" s="7" t="str">
        <f t="shared" si="52"/>
        <v>----</v>
      </c>
    </row>
    <row r="54" spans="1:20" s="35" customFormat="1" ht="18.75">
      <c r="A54" s="8"/>
      <c r="B54" s="10"/>
      <c r="C54" s="10"/>
      <c r="D54" s="10"/>
      <c r="E54" s="11"/>
      <c r="F54" s="11"/>
      <c r="G54" s="11"/>
      <c r="H54" s="11"/>
      <c r="I54" s="12"/>
      <c r="J54" s="10"/>
      <c r="K54" s="19"/>
      <c r="L54" s="7"/>
      <c r="M54" s="26"/>
      <c r="N54" s="10"/>
      <c r="O54" s="29"/>
      <c r="P54" s="7"/>
      <c r="Q54" s="14"/>
      <c r="R54" s="14"/>
      <c r="S54" s="14"/>
      <c r="T54" s="7" t="str">
        <f t="shared" si="52"/>
        <v>----</v>
      </c>
    </row>
    <row r="55" spans="1:20" s="35" customFormat="1" ht="18.75">
      <c r="A55" s="8"/>
      <c r="B55" s="10"/>
      <c r="C55" s="10"/>
      <c r="D55" s="10"/>
      <c r="E55" s="11"/>
      <c r="F55" s="11"/>
      <c r="G55" s="11"/>
      <c r="H55" s="11"/>
      <c r="I55" s="12"/>
      <c r="J55" s="10"/>
      <c r="K55" s="19"/>
      <c r="L55" s="7"/>
      <c r="M55" s="26"/>
      <c r="N55" s="10"/>
      <c r="O55" s="29"/>
      <c r="P55" s="7"/>
      <c r="Q55" s="14"/>
      <c r="R55" s="14"/>
      <c r="S55" s="14"/>
      <c r="T55" s="7" t="str">
        <f t="shared" si="52"/>
        <v>----</v>
      </c>
    </row>
    <row r="56" spans="1:20" s="35" customFormat="1" ht="18.75">
      <c r="A56" s="8"/>
      <c r="B56" s="10"/>
      <c r="C56" s="10"/>
      <c r="D56" s="10"/>
      <c r="E56" s="11"/>
      <c r="F56" s="11"/>
      <c r="G56" s="11"/>
      <c r="H56" s="11"/>
      <c r="I56" s="12"/>
      <c r="J56" s="10"/>
      <c r="K56" s="19"/>
      <c r="L56" s="7"/>
      <c r="M56" s="26"/>
      <c r="N56" s="10"/>
      <c r="O56" s="29"/>
      <c r="P56" s="7"/>
      <c r="Q56" s="14"/>
      <c r="R56" s="14"/>
      <c r="S56" s="14"/>
      <c r="T56" s="7" t="str">
        <f t="shared" si="52"/>
        <v>----</v>
      </c>
    </row>
    <row r="57" spans="1:20" s="35" customFormat="1" ht="18.75">
      <c r="A57" s="8"/>
      <c r="B57" s="10"/>
      <c r="C57" s="10"/>
      <c r="D57" s="10"/>
      <c r="E57" s="11"/>
      <c r="F57" s="11"/>
      <c r="G57" s="11"/>
      <c r="H57" s="11"/>
      <c r="I57" s="12"/>
      <c r="J57" s="10"/>
      <c r="K57" s="19"/>
      <c r="L57" s="7"/>
      <c r="M57" s="26"/>
      <c r="N57" s="10"/>
      <c r="O57" s="29"/>
      <c r="P57" s="7"/>
      <c r="Q57" s="14"/>
      <c r="R57" s="14"/>
      <c r="S57" s="14"/>
      <c r="T57" s="7" t="str">
        <f t="shared" si="52"/>
        <v>----</v>
      </c>
    </row>
    <row r="58" spans="1:20" s="35" customFormat="1" ht="18.75">
      <c r="A58" s="8"/>
      <c r="B58" s="10"/>
      <c r="C58" s="10"/>
      <c r="D58" s="10"/>
      <c r="E58" s="11"/>
      <c r="F58" s="11"/>
      <c r="G58" s="11"/>
      <c r="H58" s="11"/>
      <c r="I58" s="12"/>
      <c r="J58" s="10"/>
      <c r="K58" s="19"/>
      <c r="L58" s="7"/>
      <c r="M58" s="26"/>
      <c r="N58" s="10"/>
      <c r="O58" s="29"/>
      <c r="P58" s="7"/>
      <c r="Q58" s="14"/>
      <c r="R58" s="14"/>
      <c r="S58" s="14"/>
      <c r="T58" s="7" t="str">
        <f t="shared" si="52"/>
        <v>----</v>
      </c>
    </row>
    <row r="59" spans="1:20" s="35" customFormat="1" ht="18.75">
      <c r="A59" s="8"/>
      <c r="B59" s="10"/>
      <c r="C59" s="10"/>
      <c r="D59" s="10"/>
      <c r="E59" s="11"/>
      <c r="F59" s="11"/>
      <c r="G59" s="11"/>
      <c r="H59" s="11"/>
      <c r="I59" s="12"/>
      <c r="J59" s="10"/>
      <c r="K59" s="19"/>
      <c r="L59" s="7"/>
      <c r="M59" s="26"/>
      <c r="N59" s="10"/>
      <c r="O59" s="29"/>
      <c r="P59" s="7"/>
      <c r="Q59" s="14"/>
      <c r="R59" s="14"/>
      <c r="S59" s="14"/>
      <c r="T59" s="7" t="str">
        <f t="shared" si="52"/>
        <v>----</v>
      </c>
    </row>
    <row r="60" spans="1:20" s="35" customFormat="1" ht="18.75">
      <c r="A60" s="8"/>
      <c r="B60" s="10"/>
      <c r="C60" s="10"/>
      <c r="D60" s="10"/>
      <c r="E60" s="11"/>
      <c r="F60" s="11"/>
      <c r="G60" s="11"/>
      <c r="H60" s="11"/>
      <c r="I60" s="12"/>
      <c r="J60" s="10"/>
      <c r="K60" s="19"/>
      <c r="L60" s="7"/>
      <c r="M60" s="26"/>
      <c r="N60" s="10"/>
      <c r="O60" s="29"/>
      <c r="P60" s="7"/>
      <c r="Q60" s="14"/>
      <c r="R60" s="14"/>
      <c r="S60" s="14"/>
      <c r="T60" s="7" t="str">
        <f t="shared" si="52"/>
        <v>----</v>
      </c>
    </row>
    <row r="61" spans="1:20" s="35" customFormat="1" ht="18.75">
      <c r="A61" s="8"/>
      <c r="B61" s="10"/>
      <c r="C61" s="10"/>
      <c r="D61" s="10"/>
      <c r="E61" s="11"/>
      <c r="F61" s="11"/>
      <c r="G61" s="11"/>
      <c r="H61" s="11"/>
      <c r="I61" s="12"/>
      <c r="J61" s="10"/>
      <c r="K61" s="19"/>
      <c r="L61" s="7"/>
      <c r="M61" s="26"/>
      <c r="N61" s="10"/>
      <c r="O61" s="29"/>
      <c r="P61" s="7"/>
      <c r="Q61" s="14"/>
      <c r="R61" s="14"/>
      <c r="S61" s="14"/>
      <c r="T61" s="7" t="str">
        <f t="shared" si="52"/>
        <v>----</v>
      </c>
    </row>
    <row r="62" spans="1:20" s="35" customFormat="1" ht="18.75">
      <c r="A62" s="8"/>
      <c r="B62" s="10"/>
      <c r="C62" s="10"/>
      <c r="D62" s="10"/>
      <c r="E62" s="11"/>
      <c r="F62" s="11"/>
      <c r="G62" s="11"/>
      <c r="H62" s="11"/>
      <c r="I62" s="12"/>
      <c r="J62" s="10"/>
      <c r="K62" s="19"/>
      <c r="L62" s="7"/>
      <c r="M62" s="26"/>
      <c r="N62" s="10"/>
      <c r="O62" s="29"/>
      <c r="P62" s="7"/>
      <c r="Q62" s="14"/>
      <c r="R62" s="14"/>
      <c r="S62" s="14"/>
      <c r="T62" s="7" t="str">
        <f t="shared" si="52"/>
        <v>----</v>
      </c>
    </row>
    <row r="63" spans="1:20" s="35" customFormat="1" ht="18.75">
      <c r="A63" s="8"/>
      <c r="B63" s="10"/>
      <c r="C63" s="10"/>
      <c r="D63" s="10"/>
      <c r="E63" s="11"/>
      <c r="F63" s="11"/>
      <c r="G63" s="11"/>
      <c r="H63" s="11"/>
      <c r="I63" s="12"/>
      <c r="J63" s="10"/>
      <c r="K63" s="19"/>
      <c r="L63" s="7"/>
      <c r="M63" s="26"/>
      <c r="N63" s="10"/>
      <c r="O63" s="29"/>
      <c r="P63" s="7"/>
      <c r="Q63" s="14"/>
      <c r="R63" s="14"/>
      <c r="S63" s="14"/>
      <c r="T63" s="7" t="str">
        <f t="shared" si="52"/>
        <v>----</v>
      </c>
    </row>
    <row r="64" spans="1:20" s="35" customFormat="1" ht="18.75">
      <c r="A64" s="8"/>
      <c r="B64" s="10"/>
      <c r="C64" s="10"/>
      <c r="D64" s="10"/>
      <c r="E64" s="11"/>
      <c r="F64" s="11"/>
      <c r="G64" s="11"/>
      <c r="H64" s="11"/>
      <c r="I64" s="12"/>
      <c r="J64" s="10"/>
      <c r="K64" s="19"/>
      <c r="L64" s="7"/>
      <c r="M64" s="26"/>
      <c r="N64" s="10"/>
      <c r="O64" s="29"/>
      <c r="P64" s="7"/>
      <c r="Q64" s="14"/>
      <c r="R64" s="14"/>
      <c r="S64" s="14"/>
      <c r="T64" s="7" t="str">
        <f t="shared" si="52"/>
        <v>----</v>
      </c>
    </row>
    <row r="65" spans="9:22" ht="18.75">
      <c r="I65" s="37"/>
      <c r="J65" s="34"/>
      <c r="K65" s="34"/>
      <c r="L65" s="4"/>
      <c r="M65" s="31"/>
      <c r="N65" s="31"/>
      <c r="O65" s="32"/>
      <c r="P65" s="4"/>
      <c r="Q65" s="34"/>
      <c r="R65" s="34"/>
      <c r="S65" s="34"/>
      <c r="T65" s="4"/>
      <c r="U65" s="34"/>
      <c r="V65" s="34"/>
    </row>
    <row r="66" spans="9:22" ht="18.75">
      <c r="I66" s="37"/>
      <c r="J66" s="34"/>
      <c r="K66" s="34"/>
      <c r="L66" s="4"/>
      <c r="M66" s="31"/>
      <c r="N66" s="31"/>
      <c r="O66" s="32"/>
      <c r="P66" s="4"/>
      <c r="Q66" s="34"/>
      <c r="R66" s="34"/>
      <c r="S66" s="34"/>
      <c r="T66" s="4"/>
      <c r="U66" s="34"/>
      <c r="V66" s="34"/>
    </row>
    <row r="67" spans="9:22" ht="18.75">
      <c r="I67" s="37"/>
      <c r="J67" s="34"/>
      <c r="K67" s="34"/>
      <c r="L67" s="4"/>
      <c r="M67" s="31"/>
      <c r="N67" s="31"/>
      <c r="O67" s="32"/>
      <c r="P67" s="4"/>
      <c r="Q67" s="34"/>
      <c r="R67" s="34"/>
      <c r="S67" s="34"/>
      <c r="T67" s="4"/>
      <c r="U67" s="34"/>
      <c r="V67" s="34"/>
    </row>
    <row r="68" spans="9:22" ht="18.75">
      <c r="I68" s="37"/>
      <c r="J68" s="34"/>
      <c r="K68" s="34"/>
      <c r="L68" s="4"/>
      <c r="M68" s="31"/>
      <c r="N68" s="31"/>
      <c r="O68" s="32"/>
      <c r="P68" s="4"/>
      <c r="Q68" s="34"/>
      <c r="R68" s="34"/>
      <c r="S68" s="34"/>
      <c r="T68" s="4"/>
      <c r="U68" s="34"/>
      <c r="V68" s="34"/>
    </row>
    <row r="69" spans="9:22" ht="18.75">
      <c r="I69" s="37"/>
      <c r="J69" s="34"/>
      <c r="K69" s="34"/>
      <c r="L69" s="4"/>
      <c r="M69" s="31"/>
      <c r="N69" s="31"/>
      <c r="O69" s="32"/>
      <c r="P69" s="4"/>
      <c r="Q69" s="34"/>
      <c r="R69" s="34"/>
      <c r="S69" s="34"/>
      <c r="T69" s="4"/>
      <c r="U69" s="34"/>
      <c r="V69" s="34"/>
    </row>
    <row r="70" spans="9:22" ht="18.75">
      <c r="I70" s="37"/>
      <c r="J70" s="34"/>
      <c r="K70" s="34"/>
      <c r="L70" s="4"/>
      <c r="M70" s="31"/>
      <c r="N70" s="31"/>
      <c r="O70" s="32"/>
      <c r="P70" s="4"/>
      <c r="Q70" s="34"/>
      <c r="R70" s="34"/>
      <c r="S70" s="34"/>
      <c r="T70" s="4"/>
      <c r="U70" s="34"/>
      <c r="V70" s="34"/>
    </row>
    <row r="71" spans="9:22" ht="18.75">
      <c r="I71" s="37"/>
      <c r="J71" s="34"/>
      <c r="K71" s="34"/>
      <c r="L71" s="4"/>
      <c r="M71" s="31"/>
      <c r="N71" s="31"/>
      <c r="O71" s="32"/>
      <c r="P71" s="4"/>
      <c r="Q71" s="34"/>
      <c r="R71" s="34"/>
      <c r="S71" s="34"/>
      <c r="T71" s="4"/>
      <c r="U71" s="34"/>
      <c r="V71" s="34"/>
    </row>
    <row r="72" spans="9:22" ht="18.75">
      <c r="I72" s="37"/>
      <c r="J72" s="34"/>
      <c r="K72" s="34"/>
      <c r="L72" s="4"/>
      <c r="M72" s="31"/>
      <c r="N72" s="31"/>
      <c r="O72" s="32"/>
      <c r="P72" s="4"/>
      <c r="Q72" s="34"/>
      <c r="R72" s="34"/>
      <c r="S72" s="34"/>
      <c r="T72" s="4"/>
      <c r="U72" s="34"/>
      <c r="V72" s="34"/>
    </row>
    <row r="73" spans="9:22" ht="18.75">
      <c r="I73" s="37"/>
      <c r="J73" s="34"/>
      <c r="K73" s="34"/>
      <c r="L73" s="4"/>
      <c r="M73" s="31"/>
      <c r="N73" s="31"/>
      <c r="O73" s="32"/>
      <c r="P73" s="4"/>
      <c r="Q73" s="34"/>
      <c r="R73" s="34"/>
      <c r="S73" s="34"/>
      <c r="T73" s="4"/>
      <c r="U73" s="34"/>
      <c r="V73" s="34"/>
    </row>
    <row r="74" spans="9:22" ht="18.75">
      <c r="I74" s="37"/>
      <c r="J74" s="34"/>
      <c r="K74" s="34"/>
      <c r="L74" s="4"/>
      <c r="M74" s="31"/>
      <c r="N74" s="31"/>
      <c r="O74" s="32"/>
      <c r="P74" s="4"/>
      <c r="Q74" s="34"/>
      <c r="R74" s="34"/>
      <c r="S74" s="34"/>
      <c r="T74" s="4"/>
      <c r="U74" s="34"/>
      <c r="V74" s="34"/>
    </row>
    <row r="75" spans="9:22" ht="18.75">
      <c r="I75" s="37"/>
      <c r="J75" s="34"/>
      <c r="K75" s="34"/>
      <c r="L75" s="4"/>
      <c r="M75" s="31"/>
      <c r="N75" s="31"/>
      <c r="O75" s="32"/>
      <c r="P75" s="4"/>
      <c r="Q75" s="34"/>
      <c r="R75" s="34"/>
      <c r="S75" s="34"/>
      <c r="T75" s="4"/>
      <c r="U75" s="34"/>
      <c r="V75" s="34"/>
    </row>
    <row r="76" spans="9:22" ht="18.75">
      <c r="I76" s="37"/>
      <c r="J76" s="34"/>
      <c r="K76" s="34"/>
      <c r="L76" s="4"/>
      <c r="M76" s="31"/>
      <c r="N76" s="31"/>
      <c r="O76" s="32"/>
      <c r="P76" s="4"/>
      <c r="Q76" s="34"/>
      <c r="R76" s="34"/>
      <c r="S76" s="34"/>
      <c r="T76" s="4"/>
      <c r="U76" s="34"/>
      <c r="V76" s="34"/>
    </row>
  </sheetData>
  <mergeCells count="1">
    <mergeCell ref="A1:S1"/>
  </mergeCells>
  <phoneticPr fontId="3" type="noConversion"/>
  <conditionalFormatting sqref="I6:K11 J12:K12 I1:K2 I17:K1048576">
    <cfRule type="duplicateValues" dxfId="100" priority="14"/>
  </conditionalFormatting>
  <conditionalFormatting sqref="I15">
    <cfRule type="duplicateValues" dxfId="99" priority="13"/>
  </conditionalFormatting>
  <conditionalFormatting sqref="K15">
    <cfRule type="duplicateValues" dxfId="98" priority="12"/>
  </conditionalFormatting>
  <conditionalFormatting sqref="I6:I11 J12 I16:I64">
    <cfRule type="duplicateValues" dxfId="97" priority="11"/>
  </conditionalFormatting>
  <conditionalFormatting sqref="K6:K12 K16:K64">
    <cfRule type="duplicateValues" dxfId="96" priority="10"/>
  </conditionalFormatting>
  <conditionalFormatting sqref="I13:I14 I3:I5">
    <cfRule type="duplicateValues" dxfId="95" priority="23"/>
  </conditionalFormatting>
  <conditionalFormatting sqref="K13:K14 K3:K5">
    <cfRule type="duplicateValues" dxfId="94" priority="27"/>
  </conditionalFormatting>
  <conditionalFormatting sqref="I3:I11 I13:I76 J12">
    <cfRule type="duplicateValues" dxfId="93" priority="28"/>
  </conditionalFormatting>
  <conditionalFormatting sqref="I12">
    <cfRule type="duplicateValues" dxfId="92" priority="2"/>
  </conditionalFormatting>
  <conditionalFormatting sqref="I12">
    <cfRule type="duplicateValues" dxfId="91" priority="1"/>
  </conditionalFormatting>
  <conditionalFormatting sqref="I12">
    <cfRule type="duplicateValues" dxfId="90" priority="3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K46"/>
  <sheetViews>
    <sheetView topLeftCell="H1" workbookViewId="0">
      <selection activeCell="O17" sqref="O17"/>
    </sheetView>
  </sheetViews>
  <sheetFormatPr defaultRowHeight="15"/>
  <cols>
    <col min="1" max="1" width="13.25" style="3" bestFit="1" customWidth="1"/>
    <col min="2" max="2" width="8.875" style="3" bestFit="1" customWidth="1"/>
    <col min="3" max="3" width="14.625" style="3" bestFit="1" customWidth="1"/>
    <col min="4" max="4" width="15" style="3" bestFit="1" customWidth="1"/>
    <col min="5" max="5" width="16.625" style="3" bestFit="1" customWidth="1"/>
    <col min="6" max="6" width="22" style="3" bestFit="1" customWidth="1"/>
    <col min="7" max="7" width="16.625" style="3" bestFit="1" customWidth="1"/>
    <col min="8" max="8" width="23.25" style="3" bestFit="1" customWidth="1"/>
    <col min="9" max="9" width="14" style="3" hidden="1" customWidth="1"/>
    <col min="10" max="10" width="14" style="3" customWidth="1"/>
    <col min="11" max="11" width="14" style="3" hidden="1" customWidth="1"/>
    <col min="12" max="12" width="14" style="3" customWidth="1"/>
    <col min="13" max="13" width="16.625" style="3" bestFit="1" customWidth="1"/>
    <col min="14" max="14" width="14.5" style="3" hidden="1" customWidth="1"/>
    <col min="15" max="15" width="14.5" style="3" customWidth="1"/>
    <col min="16" max="16" width="8.875" style="30" bestFit="1" customWidth="1"/>
    <col min="17" max="17" width="7.875" style="3" bestFit="1" customWidth="1"/>
    <col min="18" max="19" width="19.25" style="3" bestFit="1" customWidth="1"/>
    <col min="20" max="20" width="6.5" style="3" bestFit="1" customWidth="1"/>
    <col min="21" max="21" width="11" style="3" customWidth="1"/>
    <col min="22" max="25" width="9" style="3"/>
    <col min="26" max="26" width="9" style="3" customWidth="1"/>
    <col min="27" max="16384" width="9" style="3"/>
  </cols>
  <sheetData>
    <row r="1" spans="1:63" ht="21.75" customHeight="1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8</v>
      </c>
      <c r="J1" s="21"/>
      <c r="K1" s="21" t="s">
        <v>332</v>
      </c>
      <c r="L1" s="22" t="s">
        <v>9</v>
      </c>
      <c r="M1" s="21" t="s">
        <v>10</v>
      </c>
      <c r="N1" s="22" t="s">
        <v>500</v>
      </c>
      <c r="O1" s="22" t="s">
        <v>363</v>
      </c>
      <c r="P1" s="22" t="s">
        <v>12</v>
      </c>
      <c r="Q1" s="21" t="s">
        <v>13</v>
      </c>
      <c r="R1" s="21" t="s">
        <v>14</v>
      </c>
      <c r="S1" s="21" t="s">
        <v>15</v>
      </c>
      <c r="T1" s="21" t="s">
        <v>16</v>
      </c>
      <c r="U1" s="24" t="s">
        <v>17</v>
      </c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</row>
    <row r="2" spans="1:63" s="35" customFormat="1" ht="18.75">
      <c r="A2" s="8">
        <v>43195</v>
      </c>
      <c r="B2" s="10" t="s">
        <v>501</v>
      </c>
      <c r="C2" s="10">
        <v>1920</v>
      </c>
      <c r="D2" s="10">
        <v>2109</v>
      </c>
      <c r="E2" s="11" t="s">
        <v>37</v>
      </c>
      <c r="F2" s="11" t="s">
        <v>502</v>
      </c>
      <c r="G2" s="11" t="s">
        <v>31</v>
      </c>
      <c r="H2" s="11" t="s">
        <v>431</v>
      </c>
      <c r="I2" s="12" t="s">
        <v>566</v>
      </c>
      <c r="J2" s="40" t="s">
        <v>567</v>
      </c>
      <c r="K2" s="10"/>
      <c r="L2" s="19" t="s">
        <v>503</v>
      </c>
      <c r="M2" s="7" t="str">
        <f t="shared" ref="M2:M6" si="0">IF(A2&lt;&gt;"","武汉威伟机械","------")</f>
        <v>武汉威伟机械</v>
      </c>
      <c r="N2" s="26" t="str">
        <f>VLOOKUP(P2,ch!$A$1:$B$31,2,0)</f>
        <v>鄂AAW309</v>
      </c>
      <c r="O2" s="10" t="s">
        <v>166</v>
      </c>
      <c r="P2" s="29" t="s">
        <v>144</v>
      </c>
      <c r="Q2" s="7" t="str">
        <f t="shared" ref="Q2:Q34" si="1">IF(A2&lt;&gt;"","9.6米","--")</f>
        <v>9.6米</v>
      </c>
      <c r="R2" s="14">
        <v>11</v>
      </c>
      <c r="S2" s="14">
        <v>0</v>
      </c>
      <c r="T2" s="14">
        <f t="shared" ref="T2:T15" si="2">SUM(R2:S2)</f>
        <v>11</v>
      </c>
      <c r="U2" s="7" t="str">
        <f t="shared" ref="U2:U34" si="3">IF(A2&lt;&gt;"","分拣摆渡","----")</f>
        <v>分拣摆渡</v>
      </c>
    </row>
    <row r="3" spans="1:63" s="35" customFormat="1" ht="18.75">
      <c r="A3" s="8">
        <v>43195</v>
      </c>
      <c r="B3" s="10" t="s">
        <v>501</v>
      </c>
      <c r="C3" s="10">
        <v>1640</v>
      </c>
      <c r="D3" s="10">
        <v>1835</v>
      </c>
      <c r="E3" s="11" t="s">
        <v>37</v>
      </c>
      <c r="F3" s="11" t="s">
        <v>502</v>
      </c>
      <c r="G3" s="11" t="s">
        <v>31</v>
      </c>
      <c r="H3" s="11" t="s">
        <v>431</v>
      </c>
      <c r="I3" s="12" t="s">
        <v>504</v>
      </c>
      <c r="J3" s="40" t="s">
        <v>568</v>
      </c>
      <c r="K3" s="10"/>
      <c r="L3" s="19" t="s">
        <v>505</v>
      </c>
      <c r="M3" s="7" t="str">
        <f t="shared" si="0"/>
        <v>武汉威伟机械</v>
      </c>
      <c r="N3" s="26" t="str">
        <f>VLOOKUP(P3,ch!$A$1:$B$31,2,0)</f>
        <v>鄂ABY256</v>
      </c>
      <c r="O3" s="10" t="s">
        <v>167</v>
      </c>
      <c r="P3" s="29" t="s">
        <v>251</v>
      </c>
      <c r="Q3" s="7" t="str">
        <f t="shared" si="1"/>
        <v>9.6米</v>
      </c>
      <c r="R3" s="14">
        <v>14</v>
      </c>
      <c r="S3" s="14">
        <v>0</v>
      </c>
      <c r="T3" s="14">
        <f t="shared" si="2"/>
        <v>14</v>
      </c>
      <c r="U3" s="7" t="str">
        <f t="shared" si="3"/>
        <v>分拣摆渡</v>
      </c>
    </row>
    <row r="4" spans="1:63" s="35" customFormat="1" ht="18.75">
      <c r="A4" s="8">
        <v>43195</v>
      </c>
      <c r="B4" s="10" t="s">
        <v>25</v>
      </c>
      <c r="C4" s="10">
        <v>1930</v>
      </c>
      <c r="D4" s="10">
        <v>2107</v>
      </c>
      <c r="E4" s="11" t="s">
        <v>26</v>
      </c>
      <c r="F4" s="11" t="s">
        <v>252</v>
      </c>
      <c r="G4" s="11" t="s">
        <v>31</v>
      </c>
      <c r="H4" s="11" t="s">
        <v>431</v>
      </c>
      <c r="I4" s="12" t="s">
        <v>506</v>
      </c>
      <c r="J4" s="40" t="s">
        <v>569</v>
      </c>
      <c r="K4" s="10"/>
      <c r="L4" s="19" t="s">
        <v>507</v>
      </c>
      <c r="M4" s="7" t="str">
        <f t="shared" si="0"/>
        <v>武汉威伟机械</v>
      </c>
      <c r="N4" s="26" t="str">
        <f>VLOOKUP(P4,ch!$A$1:$B$31,2,0)</f>
        <v>鄂ABY277</v>
      </c>
      <c r="O4" s="10" t="s">
        <v>168</v>
      </c>
      <c r="P4" s="29" t="s">
        <v>192</v>
      </c>
      <c r="Q4" s="7" t="str">
        <f t="shared" si="1"/>
        <v>9.6米</v>
      </c>
      <c r="R4" s="14">
        <v>8</v>
      </c>
      <c r="S4" s="14">
        <v>0</v>
      </c>
      <c r="T4" s="14">
        <f t="shared" si="2"/>
        <v>8</v>
      </c>
      <c r="U4" s="7" t="str">
        <f t="shared" si="3"/>
        <v>分拣摆渡</v>
      </c>
    </row>
    <row r="5" spans="1:63" s="35" customFormat="1" ht="18.75">
      <c r="A5" s="8">
        <v>43195</v>
      </c>
      <c r="B5" s="10" t="s">
        <v>25</v>
      </c>
      <c r="C5" s="10">
        <v>1458</v>
      </c>
      <c r="D5" s="10">
        <v>1649</v>
      </c>
      <c r="E5" s="11" t="s">
        <v>26</v>
      </c>
      <c r="F5" s="11" t="s">
        <v>252</v>
      </c>
      <c r="G5" s="11" t="s">
        <v>31</v>
      </c>
      <c r="H5" s="11" t="s">
        <v>431</v>
      </c>
      <c r="I5" s="12" t="s">
        <v>508</v>
      </c>
      <c r="J5" s="40" t="s">
        <v>570</v>
      </c>
      <c r="K5" s="10"/>
      <c r="L5" s="19" t="s">
        <v>509</v>
      </c>
      <c r="M5" s="7" t="str">
        <f t="shared" si="0"/>
        <v>武汉威伟机械</v>
      </c>
      <c r="N5" s="26" t="str">
        <f>VLOOKUP(P5,ch!$A$1:$B$32,2,0)</f>
        <v>粤BGR032</v>
      </c>
      <c r="O5" s="10" t="s">
        <v>511</v>
      </c>
      <c r="P5" s="29" t="s">
        <v>66</v>
      </c>
      <c r="Q5" s="7" t="str">
        <f t="shared" si="1"/>
        <v>9.6米</v>
      </c>
      <c r="R5" s="14">
        <v>9</v>
      </c>
      <c r="S5" s="14">
        <v>0</v>
      </c>
      <c r="T5" s="14">
        <f t="shared" si="2"/>
        <v>9</v>
      </c>
      <c r="U5" s="7" t="str">
        <f t="shared" si="3"/>
        <v>分拣摆渡</v>
      </c>
    </row>
    <row r="6" spans="1:63" s="35" customFormat="1" ht="18.75">
      <c r="A6" s="8">
        <v>43195</v>
      </c>
      <c r="B6" s="10" t="s">
        <v>108</v>
      </c>
      <c r="C6" s="10">
        <v>2150</v>
      </c>
      <c r="D6" s="10">
        <v>2202</v>
      </c>
      <c r="E6" s="11" t="s">
        <v>515</v>
      </c>
      <c r="F6" s="11" t="s">
        <v>468</v>
      </c>
      <c r="G6" s="11" t="s">
        <v>31</v>
      </c>
      <c r="H6" s="11" t="s">
        <v>431</v>
      </c>
      <c r="I6" s="12" t="s">
        <v>513</v>
      </c>
      <c r="J6" s="40" t="s">
        <v>571</v>
      </c>
      <c r="K6" s="10"/>
      <c r="L6" s="19" t="s">
        <v>514</v>
      </c>
      <c r="M6" s="7" t="str">
        <f t="shared" si="0"/>
        <v>武汉威伟机械</v>
      </c>
      <c r="N6" s="26" t="str">
        <f>VLOOKUP(P6,ch!$A$1:$B$32,2,0)</f>
        <v>鄂ABY256</v>
      </c>
      <c r="O6" s="10" t="s">
        <v>167</v>
      </c>
      <c r="P6" s="29" t="s">
        <v>251</v>
      </c>
      <c r="Q6" s="7" t="str">
        <f t="shared" si="1"/>
        <v>9.6米</v>
      </c>
      <c r="R6" s="14">
        <v>4</v>
      </c>
      <c r="S6" s="14">
        <v>0</v>
      </c>
      <c r="T6" s="14">
        <f t="shared" si="2"/>
        <v>4</v>
      </c>
      <c r="U6" s="7" t="str">
        <f t="shared" si="3"/>
        <v>分拣摆渡</v>
      </c>
    </row>
    <row r="7" spans="1:63" s="35" customFormat="1" ht="18.75">
      <c r="A7" s="8">
        <v>43195</v>
      </c>
      <c r="B7" s="10" t="s">
        <v>108</v>
      </c>
      <c r="C7" s="10">
        <v>2008</v>
      </c>
      <c r="D7" s="10">
        <v>2031</v>
      </c>
      <c r="E7" s="11" t="s">
        <v>515</v>
      </c>
      <c r="F7" s="11" t="s">
        <v>468</v>
      </c>
      <c r="G7" s="11" t="s">
        <v>31</v>
      </c>
      <c r="H7" s="11" t="s">
        <v>431</v>
      </c>
      <c r="I7" s="12" t="s">
        <v>516</v>
      </c>
      <c r="J7" s="40" t="s">
        <v>572</v>
      </c>
      <c r="K7" s="10"/>
      <c r="L7" s="19" t="s">
        <v>517</v>
      </c>
      <c r="M7" s="7" t="str">
        <f>IF(A7&lt;&gt;"","武汉威伟机械","------")</f>
        <v>武汉威伟机械</v>
      </c>
      <c r="N7" s="26" t="e">
        <f>VLOOKUP(P7,ch!$A$1:$B$32,2,0)</f>
        <v>#N/A</v>
      </c>
      <c r="O7" s="10" t="s">
        <v>165</v>
      </c>
      <c r="P7" s="29" t="s">
        <v>58</v>
      </c>
      <c r="Q7" s="7" t="str">
        <f t="shared" si="1"/>
        <v>9.6米</v>
      </c>
      <c r="R7" s="14">
        <v>13</v>
      </c>
      <c r="S7" s="14">
        <v>0</v>
      </c>
      <c r="T7" s="14">
        <f t="shared" si="2"/>
        <v>13</v>
      </c>
      <c r="U7" s="7" t="str">
        <f t="shared" si="3"/>
        <v>分拣摆渡</v>
      </c>
    </row>
    <row r="8" spans="1:63" s="35" customFormat="1" ht="18.75">
      <c r="A8" s="8">
        <v>43195</v>
      </c>
      <c r="B8" s="10" t="s">
        <v>60</v>
      </c>
      <c r="C8" s="10">
        <v>1939</v>
      </c>
      <c r="D8" s="10">
        <v>2022</v>
      </c>
      <c r="E8" s="11" t="s">
        <v>515</v>
      </c>
      <c r="F8" s="11" t="s">
        <v>518</v>
      </c>
      <c r="G8" s="11" t="s">
        <v>31</v>
      </c>
      <c r="H8" s="11" t="s">
        <v>431</v>
      </c>
      <c r="I8" s="12" t="s">
        <v>519</v>
      </c>
      <c r="J8" s="40" t="s">
        <v>573</v>
      </c>
      <c r="K8" s="10"/>
      <c r="L8" s="19" t="s">
        <v>520</v>
      </c>
      <c r="M8" s="7" t="str">
        <f t="shared" ref="M8:M34" si="4">IF(A8&lt;&gt;"","武汉威伟机械","------")</f>
        <v>武汉威伟机械</v>
      </c>
      <c r="N8" s="26" t="str">
        <f>VLOOKUP(P8,ch!$A$1:$B$32,2,0)</f>
        <v>鄂AZV377</v>
      </c>
      <c r="O8" s="10" t="s">
        <v>176</v>
      </c>
      <c r="P8" s="29" t="s">
        <v>240</v>
      </c>
      <c r="Q8" s="7" t="str">
        <f t="shared" si="1"/>
        <v>9.6米</v>
      </c>
      <c r="R8" s="14">
        <v>12</v>
      </c>
      <c r="S8" s="14">
        <v>0</v>
      </c>
      <c r="T8" s="14">
        <f t="shared" si="2"/>
        <v>12</v>
      </c>
      <c r="U8" s="7" t="str">
        <f t="shared" si="3"/>
        <v>分拣摆渡</v>
      </c>
    </row>
    <row r="9" spans="1:63" s="35" customFormat="1" ht="18.75">
      <c r="A9" s="8">
        <v>43195</v>
      </c>
      <c r="B9" s="10" t="s">
        <v>311</v>
      </c>
      <c r="C9" s="10">
        <v>1438</v>
      </c>
      <c r="D9" s="10">
        <v>1459</v>
      </c>
      <c r="E9" s="11" t="s">
        <v>515</v>
      </c>
      <c r="F9" s="11" t="s">
        <v>468</v>
      </c>
      <c r="G9" s="11" t="s">
        <v>31</v>
      </c>
      <c r="H9" s="11" t="s">
        <v>431</v>
      </c>
      <c r="I9" s="12" t="s">
        <v>521</v>
      </c>
      <c r="J9" s="40" t="s">
        <v>574</v>
      </c>
      <c r="K9" s="10"/>
      <c r="L9" s="19" t="s">
        <v>522</v>
      </c>
      <c r="M9" s="7" t="str">
        <f t="shared" si="4"/>
        <v>武汉威伟机械</v>
      </c>
      <c r="N9" s="26" t="e">
        <f>VLOOKUP(P9,ch!$A$1:$B$32,2,0)</f>
        <v>#N/A</v>
      </c>
      <c r="O9" s="10" t="s">
        <v>165</v>
      </c>
      <c r="P9" s="29" t="s">
        <v>58</v>
      </c>
      <c r="Q9" s="7" t="str">
        <f t="shared" si="1"/>
        <v>9.6米</v>
      </c>
      <c r="R9" s="14">
        <v>11</v>
      </c>
      <c r="S9" s="14">
        <v>0</v>
      </c>
      <c r="T9" s="14">
        <f t="shared" si="2"/>
        <v>11</v>
      </c>
      <c r="U9" s="7" t="str">
        <f t="shared" si="3"/>
        <v>分拣摆渡</v>
      </c>
    </row>
    <row r="10" spans="1:63" s="35" customFormat="1" ht="18.75">
      <c r="A10" s="8">
        <v>43195</v>
      </c>
      <c r="B10" s="10" t="s">
        <v>71</v>
      </c>
      <c r="C10" s="10">
        <v>1930</v>
      </c>
      <c r="D10" s="10">
        <v>1940</v>
      </c>
      <c r="E10" s="11" t="s">
        <v>31</v>
      </c>
      <c r="F10" s="11" t="s">
        <v>431</v>
      </c>
      <c r="G10" s="11" t="s">
        <v>53</v>
      </c>
      <c r="H10" s="11" t="s">
        <v>468</v>
      </c>
      <c r="I10" s="12" t="s">
        <v>523</v>
      </c>
      <c r="J10" s="40" t="s">
        <v>575</v>
      </c>
      <c r="K10" s="10"/>
      <c r="L10" s="19" t="s">
        <v>524</v>
      </c>
      <c r="M10" s="7" t="str">
        <f t="shared" si="4"/>
        <v>武汉威伟机械</v>
      </c>
      <c r="N10" s="26" t="str">
        <f>VLOOKUP(P10,ch!$A$1:$B$32,2,0)</f>
        <v>鄂AMT870</v>
      </c>
      <c r="O10" s="10" t="s">
        <v>164</v>
      </c>
      <c r="P10" s="29" t="s">
        <v>373</v>
      </c>
      <c r="Q10" s="7" t="str">
        <f t="shared" si="1"/>
        <v>9.6米</v>
      </c>
      <c r="R10" s="14">
        <v>15</v>
      </c>
      <c r="S10" s="14">
        <v>0</v>
      </c>
      <c r="T10" s="14">
        <f t="shared" si="2"/>
        <v>15</v>
      </c>
      <c r="U10" s="7" t="str">
        <f t="shared" si="3"/>
        <v>分拣摆渡</v>
      </c>
    </row>
    <row r="11" spans="1:63" s="35" customFormat="1" ht="18.75">
      <c r="A11" s="8">
        <v>43195</v>
      </c>
      <c r="B11" s="10" t="s">
        <v>71</v>
      </c>
      <c r="C11" s="10">
        <v>1830</v>
      </c>
      <c r="D11" s="10">
        <v>1840</v>
      </c>
      <c r="E11" s="11" t="s">
        <v>31</v>
      </c>
      <c r="F11" s="11" t="s">
        <v>431</v>
      </c>
      <c r="G11" s="11" t="s">
        <v>53</v>
      </c>
      <c r="H11" s="11" t="s">
        <v>468</v>
      </c>
      <c r="I11" s="12" t="s">
        <v>525</v>
      </c>
      <c r="J11" s="40" t="s">
        <v>576</v>
      </c>
      <c r="K11" s="10"/>
      <c r="L11" s="19" t="s">
        <v>526</v>
      </c>
      <c r="M11" s="7" t="str">
        <f t="shared" si="4"/>
        <v>武汉威伟机械</v>
      </c>
      <c r="N11" s="26" t="str">
        <f>VLOOKUP(P11,ch!$A$1:$B$32,2,0)</f>
        <v>鄂AMT870</v>
      </c>
      <c r="O11" s="10" t="s">
        <v>164</v>
      </c>
      <c r="P11" s="29" t="s">
        <v>373</v>
      </c>
      <c r="Q11" s="7" t="str">
        <f t="shared" si="1"/>
        <v>9.6米</v>
      </c>
      <c r="R11" s="14">
        <v>14</v>
      </c>
      <c r="S11" s="14">
        <v>0</v>
      </c>
      <c r="T11" s="14">
        <f t="shared" si="2"/>
        <v>14</v>
      </c>
      <c r="U11" s="7" t="str">
        <f t="shared" si="3"/>
        <v>分拣摆渡</v>
      </c>
    </row>
    <row r="12" spans="1:63" s="35" customFormat="1" ht="18.75">
      <c r="A12" s="8">
        <v>43195</v>
      </c>
      <c r="B12" s="10" t="s">
        <v>89</v>
      </c>
      <c r="C12" s="10">
        <v>1158</v>
      </c>
      <c r="D12" s="10">
        <v>1210</v>
      </c>
      <c r="E12" s="11" t="s">
        <v>31</v>
      </c>
      <c r="F12" s="11" t="s">
        <v>431</v>
      </c>
      <c r="G12" s="11" t="s">
        <v>53</v>
      </c>
      <c r="H12" s="11" t="s">
        <v>468</v>
      </c>
      <c r="I12" s="12" t="s">
        <v>527</v>
      </c>
      <c r="J12" s="40" t="s">
        <v>577</v>
      </c>
      <c r="K12" s="10"/>
      <c r="L12" s="19" t="s">
        <v>528</v>
      </c>
      <c r="M12" s="7" t="str">
        <f t="shared" si="4"/>
        <v>武汉威伟机械</v>
      </c>
      <c r="N12" s="26" t="str">
        <f>VLOOKUP(P12,ch!$A$1:$B$32,2,0)</f>
        <v>鄂AMT870</v>
      </c>
      <c r="O12" s="10" t="s">
        <v>164</v>
      </c>
      <c r="P12" s="29" t="s">
        <v>373</v>
      </c>
      <c r="Q12" s="7" t="str">
        <f t="shared" si="1"/>
        <v>9.6米</v>
      </c>
      <c r="R12" s="14">
        <v>14</v>
      </c>
      <c r="S12" s="14">
        <v>0</v>
      </c>
      <c r="T12" s="14">
        <f t="shared" si="2"/>
        <v>14</v>
      </c>
      <c r="U12" s="7" t="str">
        <f t="shared" si="3"/>
        <v>分拣摆渡</v>
      </c>
    </row>
    <row r="13" spans="1:63" s="35" customFormat="1" ht="18.75">
      <c r="A13" s="8">
        <v>43195</v>
      </c>
      <c r="B13" s="10" t="s">
        <v>89</v>
      </c>
      <c r="C13" s="10">
        <v>1038</v>
      </c>
      <c r="D13" s="10">
        <v>1100</v>
      </c>
      <c r="E13" s="11" t="s">
        <v>31</v>
      </c>
      <c r="F13" s="11" t="s">
        <v>431</v>
      </c>
      <c r="G13" s="11" t="s">
        <v>53</v>
      </c>
      <c r="H13" s="11" t="s">
        <v>468</v>
      </c>
      <c r="I13" s="12" t="s">
        <v>529</v>
      </c>
      <c r="J13" s="40" t="s">
        <v>578</v>
      </c>
      <c r="K13" s="10"/>
      <c r="L13" s="19" t="s">
        <v>530</v>
      </c>
      <c r="M13" s="7" t="str">
        <f t="shared" si="4"/>
        <v>武汉威伟机械</v>
      </c>
      <c r="N13" s="26" t="str">
        <f>VLOOKUP(P13,ch!$A$1:$B$32,2,0)</f>
        <v>鄂AMT870</v>
      </c>
      <c r="O13" s="10" t="s">
        <v>164</v>
      </c>
      <c r="P13" s="29" t="s">
        <v>373</v>
      </c>
      <c r="Q13" s="7" t="str">
        <f t="shared" si="1"/>
        <v>9.6米</v>
      </c>
      <c r="R13" s="14">
        <v>14</v>
      </c>
      <c r="S13" s="14">
        <v>0</v>
      </c>
      <c r="T13" s="14">
        <f t="shared" si="2"/>
        <v>14</v>
      </c>
      <c r="U13" s="7" t="str">
        <f t="shared" si="3"/>
        <v>分拣摆渡</v>
      </c>
    </row>
    <row r="14" spans="1:63" s="35" customFormat="1" ht="18.75">
      <c r="A14" s="8">
        <v>43195</v>
      </c>
      <c r="B14" s="10" t="s">
        <v>531</v>
      </c>
      <c r="C14" s="10">
        <v>41</v>
      </c>
      <c r="D14" s="10">
        <v>51</v>
      </c>
      <c r="E14" s="11" t="s">
        <v>31</v>
      </c>
      <c r="F14" s="11" t="s">
        <v>431</v>
      </c>
      <c r="G14" s="11" t="s">
        <v>53</v>
      </c>
      <c r="H14" s="11" t="s">
        <v>468</v>
      </c>
      <c r="I14" s="12" t="s">
        <v>532</v>
      </c>
      <c r="J14" s="40" t="s">
        <v>579</v>
      </c>
      <c r="K14" s="10"/>
      <c r="L14" s="19" t="s">
        <v>533</v>
      </c>
      <c r="M14" s="7" t="str">
        <f t="shared" si="4"/>
        <v>武汉威伟机械</v>
      </c>
      <c r="N14" s="26" t="str">
        <f>VLOOKUP(P14,ch!$A$1:$B$32,2,0)</f>
        <v>鄂AMT870</v>
      </c>
      <c r="O14" s="10" t="s">
        <v>164</v>
      </c>
      <c r="P14" s="29" t="s">
        <v>373</v>
      </c>
      <c r="Q14" s="7" t="str">
        <f t="shared" si="1"/>
        <v>9.6米</v>
      </c>
      <c r="R14" s="14">
        <v>12</v>
      </c>
      <c r="S14" s="14">
        <v>0</v>
      </c>
      <c r="T14" s="14">
        <f t="shared" si="2"/>
        <v>12</v>
      </c>
      <c r="U14" s="7" t="str">
        <f t="shared" si="3"/>
        <v>分拣摆渡</v>
      </c>
    </row>
    <row r="15" spans="1:63" s="35" customFormat="1" ht="18.75">
      <c r="A15" s="8">
        <v>43195</v>
      </c>
      <c r="B15" s="10" t="s">
        <v>71</v>
      </c>
      <c r="C15" s="10">
        <v>2330</v>
      </c>
      <c r="D15" s="10">
        <v>2340</v>
      </c>
      <c r="E15" s="11" t="s">
        <v>31</v>
      </c>
      <c r="F15" s="11" t="s">
        <v>431</v>
      </c>
      <c r="G15" s="11" t="s">
        <v>53</v>
      </c>
      <c r="H15" s="11" t="s">
        <v>468</v>
      </c>
      <c r="I15" s="12" t="s">
        <v>534</v>
      </c>
      <c r="J15" s="40" t="s">
        <v>580</v>
      </c>
      <c r="K15" s="10"/>
      <c r="L15" s="19" t="s">
        <v>535</v>
      </c>
      <c r="M15" s="7" t="str">
        <f t="shared" si="4"/>
        <v>武汉威伟机械</v>
      </c>
      <c r="N15" s="26" t="str">
        <f>VLOOKUP(P15,ch!$A$1:$B$32,2,0)</f>
        <v>鄂AF1588</v>
      </c>
      <c r="O15" s="10" t="s">
        <v>163</v>
      </c>
      <c r="P15" s="29" t="s">
        <v>117</v>
      </c>
      <c r="Q15" s="7" t="str">
        <f t="shared" si="1"/>
        <v>9.6米</v>
      </c>
      <c r="R15" s="14">
        <v>14</v>
      </c>
      <c r="S15" s="14">
        <v>0</v>
      </c>
      <c r="T15" s="14">
        <f t="shared" si="2"/>
        <v>14</v>
      </c>
      <c r="U15" s="7" t="str">
        <f t="shared" si="3"/>
        <v>分拣摆渡</v>
      </c>
    </row>
    <row r="16" spans="1:63" s="35" customFormat="1" ht="18.75">
      <c r="A16" s="8">
        <v>43195</v>
      </c>
      <c r="B16" s="10" t="s">
        <v>259</v>
      </c>
      <c r="C16" s="10">
        <v>2140</v>
      </c>
      <c r="D16" s="10">
        <v>2150</v>
      </c>
      <c r="E16" s="11" t="s">
        <v>31</v>
      </c>
      <c r="F16" s="11" t="s">
        <v>431</v>
      </c>
      <c r="G16" s="11" t="s">
        <v>53</v>
      </c>
      <c r="H16" s="11" t="s">
        <v>468</v>
      </c>
      <c r="I16" s="12" t="s">
        <v>536</v>
      </c>
      <c r="J16" s="40" t="s">
        <v>581</v>
      </c>
      <c r="K16" s="10"/>
      <c r="L16" s="19" t="s">
        <v>537</v>
      </c>
      <c r="M16" s="7" t="str">
        <f t="shared" ref="M16" si="5">IF(A16&lt;&gt;"","武汉威伟机械","------")</f>
        <v>武汉威伟机械</v>
      </c>
      <c r="N16" s="26" t="str">
        <f>VLOOKUP(P16,ch!$A$1:$B$32,2,0)</f>
        <v>鄂AF1588</v>
      </c>
      <c r="O16" s="10" t="s">
        <v>163</v>
      </c>
      <c r="P16" s="29" t="s">
        <v>117</v>
      </c>
      <c r="Q16" s="7" t="str">
        <f t="shared" ref="Q16" si="6">IF(A16&lt;&gt;"","9.6米","--")</f>
        <v>9.6米</v>
      </c>
      <c r="R16" s="14">
        <v>14</v>
      </c>
      <c r="S16" s="14">
        <v>0</v>
      </c>
      <c r="T16" s="14">
        <f t="shared" ref="T16" si="7">SUM(R16:S16)</f>
        <v>14</v>
      </c>
      <c r="U16" s="7" t="str">
        <f t="shared" ref="U16" si="8">IF(A16&lt;&gt;"","分拣摆渡","----")</f>
        <v>分拣摆渡</v>
      </c>
    </row>
    <row r="17" spans="1:21" s="35" customFormat="1" ht="18.75">
      <c r="A17" s="8">
        <v>43195</v>
      </c>
      <c r="B17" s="10" t="s">
        <v>71</v>
      </c>
      <c r="C17" s="10">
        <v>2055</v>
      </c>
      <c r="D17" s="10">
        <v>2110</v>
      </c>
      <c r="E17" s="11" t="s">
        <v>31</v>
      </c>
      <c r="F17" s="11" t="s">
        <v>431</v>
      </c>
      <c r="G17" s="11" t="s">
        <v>53</v>
      </c>
      <c r="H17" s="11" t="s">
        <v>468</v>
      </c>
      <c r="I17" s="12" t="s">
        <v>538</v>
      </c>
      <c r="J17" s="40" t="s">
        <v>582</v>
      </c>
      <c r="K17" s="10"/>
      <c r="L17" s="19" t="s">
        <v>539</v>
      </c>
      <c r="M17" s="7" t="str">
        <f t="shared" ref="M17" si="9">IF(A17&lt;&gt;"","武汉威伟机械","------")</f>
        <v>武汉威伟机械</v>
      </c>
      <c r="N17" s="26" t="str">
        <f>VLOOKUP(P17,ch!$A$1:$B$32,2,0)</f>
        <v>鄂AF1588</v>
      </c>
      <c r="O17" s="10" t="s">
        <v>163</v>
      </c>
      <c r="P17" s="29" t="s">
        <v>117</v>
      </c>
      <c r="Q17" s="7" t="str">
        <f t="shared" ref="Q17" si="10">IF(A17&lt;&gt;"","9.6米","--")</f>
        <v>9.6米</v>
      </c>
      <c r="R17" s="14">
        <v>14</v>
      </c>
      <c r="S17" s="14">
        <v>0</v>
      </c>
      <c r="T17" s="14">
        <f t="shared" ref="T17" si="11">SUM(R17:S17)</f>
        <v>14</v>
      </c>
      <c r="U17" s="7" t="str">
        <f t="shared" ref="U17" si="12">IF(A17&lt;&gt;"","分拣摆渡","----")</f>
        <v>分拣摆渡</v>
      </c>
    </row>
    <row r="18" spans="1:21" s="35" customFormat="1" ht="18.75">
      <c r="A18" s="8">
        <v>43195</v>
      </c>
      <c r="B18" s="10" t="s">
        <v>71</v>
      </c>
      <c r="C18" s="10">
        <v>1850</v>
      </c>
      <c r="D18" s="10">
        <v>1900</v>
      </c>
      <c r="E18" s="11" t="s">
        <v>31</v>
      </c>
      <c r="F18" s="11" t="s">
        <v>431</v>
      </c>
      <c r="G18" s="11" t="s">
        <v>53</v>
      </c>
      <c r="H18" s="11" t="s">
        <v>468</v>
      </c>
      <c r="I18" s="12" t="s">
        <v>540</v>
      </c>
      <c r="J18" s="40" t="s">
        <v>583</v>
      </c>
      <c r="K18" s="10"/>
      <c r="L18" s="19" t="s">
        <v>541</v>
      </c>
      <c r="M18" s="7" t="str">
        <f t="shared" ref="M18" si="13">IF(A18&lt;&gt;"","武汉威伟机械","------")</f>
        <v>武汉威伟机械</v>
      </c>
      <c r="N18" s="26" t="str">
        <f>VLOOKUP(P18,ch!$A$1:$B$32,2,0)</f>
        <v>鄂AF1588</v>
      </c>
      <c r="O18" s="10" t="s">
        <v>163</v>
      </c>
      <c r="P18" s="29" t="s">
        <v>117</v>
      </c>
      <c r="Q18" s="7" t="str">
        <f t="shared" ref="Q18" si="14">IF(A18&lt;&gt;"","9.6米","--")</f>
        <v>9.6米</v>
      </c>
      <c r="R18" s="14">
        <v>14</v>
      </c>
      <c r="S18" s="14">
        <v>0</v>
      </c>
      <c r="T18" s="14">
        <f t="shared" ref="T18" si="15">SUM(R18:S18)</f>
        <v>14</v>
      </c>
      <c r="U18" s="7" t="str">
        <f t="shared" ref="U18" si="16">IF(A18&lt;&gt;"","分拣摆渡","----")</f>
        <v>分拣摆渡</v>
      </c>
    </row>
    <row r="19" spans="1:21" s="35" customFormat="1" ht="18.75">
      <c r="A19" s="8">
        <v>43195</v>
      </c>
      <c r="B19" s="10" t="s">
        <v>71</v>
      </c>
      <c r="C19" s="10">
        <v>1745</v>
      </c>
      <c r="D19" s="10">
        <v>1806</v>
      </c>
      <c r="E19" s="11" t="s">
        <v>31</v>
      </c>
      <c r="F19" s="11" t="s">
        <v>431</v>
      </c>
      <c r="G19" s="11" t="s">
        <v>53</v>
      </c>
      <c r="H19" s="11" t="s">
        <v>468</v>
      </c>
      <c r="I19" s="12" t="s">
        <v>564</v>
      </c>
      <c r="J19" s="40" t="s">
        <v>584</v>
      </c>
      <c r="K19" s="10"/>
      <c r="L19" s="19" t="s">
        <v>565</v>
      </c>
      <c r="M19" s="7" t="str">
        <f t="shared" ref="M19" si="17">IF(A19&lt;&gt;"","武汉威伟机械","------")</f>
        <v>武汉威伟机械</v>
      </c>
      <c r="N19" s="26" t="str">
        <f>VLOOKUP(P19,ch!$A$1:$B$32,2,0)</f>
        <v>鄂AF1588</v>
      </c>
      <c r="O19" s="10" t="s">
        <v>163</v>
      </c>
      <c r="P19" s="29" t="s">
        <v>117</v>
      </c>
      <c r="Q19" s="7" t="str">
        <f t="shared" ref="Q19" si="18">IF(A19&lt;&gt;"","9.6米","--")</f>
        <v>9.6米</v>
      </c>
      <c r="R19" s="14">
        <v>14</v>
      </c>
      <c r="S19" s="14">
        <v>0</v>
      </c>
      <c r="T19" s="14">
        <f t="shared" ref="T19" si="19">SUM(R19:S19)</f>
        <v>14</v>
      </c>
      <c r="U19" s="7" t="str">
        <f t="shared" ref="U19" si="20">IF(A19&lt;&gt;"","分拣摆渡","----")</f>
        <v>分拣摆渡</v>
      </c>
    </row>
    <row r="20" spans="1:21" s="35" customFormat="1" ht="18.75">
      <c r="A20" s="8">
        <v>43195</v>
      </c>
      <c r="B20" s="10" t="s">
        <v>311</v>
      </c>
      <c r="C20" s="10">
        <v>1536</v>
      </c>
      <c r="D20" s="10">
        <v>1546</v>
      </c>
      <c r="E20" s="11" t="s">
        <v>31</v>
      </c>
      <c r="F20" s="11" t="s">
        <v>431</v>
      </c>
      <c r="G20" s="11" t="s">
        <v>53</v>
      </c>
      <c r="H20" s="11" t="s">
        <v>468</v>
      </c>
      <c r="I20" s="12" t="s">
        <v>542</v>
      </c>
      <c r="J20" s="40" t="s">
        <v>585</v>
      </c>
      <c r="K20" s="10"/>
      <c r="L20" s="19" t="s">
        <v>543</v>
      </c>
      <c r="M20" s="7" t="str">
        <f t="shared" ref="M20" si="21">IF(A20&lt;&gt;"","武汉威伟机械","------")</f>
        <v>武汉威伟机械</v>
      </c>
      <c r="N20" s="26" t="str">
        <f>VLOOKUP(P20,ch!$A$1:$B$32,2,0)</f>
        <v>鄂AF1588</v>
      </c>
      <c r="O20" s="10" t="s">
        <v>163</v>
      </c>
      <c r="P20" s="29" t="s">
        <v>117</v>
      </c>
      <c r="Q20" s="7" t="str">
        <f t="shared" ref="Q20" si="22">IF(A20&lt;&gt;"","9.6米","--")</f>
        <v>9.6米</v>
      </c>
      <c r="R20" s="14">
        <v>14</v>
      </c>
      <c r="S20" s="14">
        <v>0</v>
      </c>
      <c r="T20" s="14">
        <f t="shared" ref="T20" si="23">SUM(R20:S20)</f>
        <v>14</v>
      </c>
      <c r="U20" s="7" t="str">
        <f t="shared" ref="U20" si="24">IF(A20&lt;&gt;"","分拣摆渡","----")</f>
        <v>分拣摆渡</v>
      </c>
    </row>
    <row r="21" spans="1:21" s="35" customFormat="1" ht="18.75">
      <c r="A21" s="8">
        <v>43195</v>
      </c>
      <c r="B21" s="10" t="s">
        <v>89</v>
      </c>
      <c r="C21" s="10">
        <v>1127</v>
      </c>
      <c r="D21" s="10">
        <v>1135</v>
      </c>
      <c r="E21" s="11" t="s">
        <v>31</v>
      </c>
      <c r="F21" s="11" t="s">
        <v>431</v>
      </c>
      <c r="G21" s="11" t="s">
        <v>53</v>
      </c>
      <c r="H21" s="11" t="s">
        <v>468</v>
      </c>
      <c r="I21" s="12" t="s">
        <v>544</v>
      </c>
      <c r="J21" s="40" t="s">
        <v>586</v>
      </c>
      <c r="K21" s="10"/>
      <c r="L21" s="19" t="s">
        <v>545</v>
      </c>
      <c r="M21" s="7" t="str">
        <f t="shared" ref="M21" si="25">IF(A21&lt;&gt;"","武汉威伟机械","------")</f>
        <v>武汉威伟机械</v>
      </c>
      <c r="N21" s="26" t="str">
        <f>VLOOKUP(P21,ch!$A$1:$B$32,2,0)</f>
        <v>鄂AF1588</v>
      </c>
      <c r="O21" s="10" t="s">
        <v>163</v>
      </c>
      <c r="P21" s="29" t="s">
        <v>117</v>
      </c>
      <c r="Q21" s="7" t="str">
        <f t="shared" ref="Q21" si="26">IF(A21&lt;&gt;"","9.6米","--")</f>
        <v>9.6米</v>
      </c>
      <c r="R21" s="14">
        <v>14</v>
      </c>
      <c r="S21" s="14">
        <v>0</v>
      </c>
      <c r="T21" s="14">
        <f t="shared" ref="T21" si="27">SUM(R21:S21)</f>
        <v>14</v>
      </c>
      <c r="U21" s="7" t="str">
        <f t="shared" ref="U21" si="28">IF(A21&lt;&gt;"","分拣摆渡","----")</f>
        <v>分拣摆渡</v>
      </c>
    </row>
    <row r="22" spans="1:21" s="35" customFormat="1" ht="18.75">
      <c r="A22" s="8">
        <v>43195</v>
      </c>
      <c r="B22" s="10" t="s">
        <v>89</v>
      </c>
      <c r="C22" s="10">
        <v>945</v>
      </c>
      <c r="D22" s="10">
        <v>1135</v>
      </c>
      <c r="E22" s="11" t="s">
        <v>31</v>
      </c>
      <c r="F22" s="11" t="s">
        <v>431</v>
      </c>
      <c r="G22" s="11" t="s">
        <v>53</v>
      </c>
      <c r="H22" s="11" t="s">
        <v>468</v>
      </c>
      <c r="I22" s="12" t="s">
        <v>546</v>
      </c>
      <c r="J22" s="40" t="s">
        <v>587</v>
      </c>
      <c r="K22" s="10"/>
      <c r="L22" s="19" t="s">
        <v>547</v>
      </c>
      <c r="M22" s="7" t="str">
        <f t="shared" ref="M22" si="29">IF(A22&lt;&gt;"","武汉威伟机械","------")</f>
        <v>武汉威伟机械</v>
      </c>
      <c r="N22" s="26" t="str">
        <f>VLOOKUP(P22,ch!$A$1:$B$32,2,0)</f>
        <v>鄂AF1588</v>
      </c>
      <c r="O22" s="10" t="s">
        <v>163</v>
      </c>
      <c r="P22" s="29" t="s">
        <v>117</v>
      </c>
      <c r="Q22" s="7" t="str">
        <f t="shared" ref="Q22" si="30">IF(A22&lt;&gt;"","9.6米","--")</f>
        <v>9.6米</v>
      </c>
      <c r="R22" s="14">
        <v>14</v>
      </c>
      <c r="S22" s="14">
        <v>0</v>
      </c>
      <c r="T22" s="14">
        <f t="shared" ref="T22:T23" si="31">SUM(R22:S22)</f>
        <v>14</v>
      </c>
      <c r="U22" s="7" t="str">
        <f t="shared" ref="U22" si="32">IF(A22&lt;&gt;"","分拣摆渡","----")</f>
        <v>分拣摆渡</v>
      </c>
    </row>
    <row r="23" spans="1:21" s="35" customFormat="1" ht="18.75">
      <c r="A23" s="8">
        <v>43195</v>
      </c>
      <c r="B23" s="10" t="s">
        <v>124</v>
      </c>
      <c r="C23" s="10">
        <v>2330</v>
      </c>
      <c r="D23" s="10">
        <v>2340</v>
      </c>
      <c r="E23" s="11" t="s">
        <v>119</v>
      </c>
      <c r="F23" s="11" t="s">
        <v>482</v>
      </c>
      <c r="G23" s="11" t="s">
        <v>53</v>
      </c>
      <c r="H23" s="11" t="s">
        <v>468</v>
      </c>
      <c r="I23" s="12" t="s">
        <v>548</v>
      </c>
      <c r="J23" s="40" t="s">
        <v>588</v>
      </c>
      <c r="K23" s="10"/>
      <c r="L23" s="19" t="s">
        <v>549</v>
      </c>
      <c r="M23" s="7" t="str">
        <f t="shared" si="4"/>
        <v>武汉威伟机械</v>
      </c>
      <c r="N23" s="26" t="str">
        <f>VLOOKUP(P23,ch!$A$1:$B$32,2,0)</f>
        <v>鄂AFX299</v>
      </c>
      <c r="O23" s="10" t="s">
        <v>364</v>
      </c>
      <c r="P23" s="29" t="s">
        <v>118</v>
      </c>
      <c r="Q23" s="7" t="str">
        <f t="shared" si="1"/>
        <v>9.6米</v>
      </c>
      <c r="R23" s="14">
        <v>0</v>
      </c>
      <c r="S23" s="14">
        <v>1</v>
      </c>
      <c r="T23" s="14">
        <f t="shared" si="31"/>
        <v>1</v>
      </c>
      <c r="U23" s="7" t="str">
        <f t="shared" si="3"/>
        <v>分拣摆渡</v>
      </c>
    </row>
    <row r="24" spans="1:21" s="35" customFormat="1" ht="18.75">
      <c r="A24" s="8">
        <v>43195</v>
      </c>
      <c r="B24" s="10" t="s">
        <v>124</v>
      </c>
      <c r="C24" s="10">
        <v>1530</v>
      </c>
      <c r="D24" s="10">
        <v>1540</v>
      </c>
      <c r="E24" s="11" t="s">
        <v>119</v>
      </c>
      <c r="F24" s="11" t="s">
        <v>482</v>
      </c>
      <c r="G24" s="11" t="s">
        <v>53</v>
      </c>
      <c r="H24" s="11" t="s">
        <v>468</v>
      </c>
      <c r="I24" s="12" t="s">
        <v>550</v>
      </c>
      <c r="J24" s="40" t="s">
        <v>589</v>
      </c>
      <c r="K24" s="10"/>
      <c r="L24" s="19" t="s">
        <v>551</v>
      </c>
      <c r="M24" s="7" t="str">
        <f t="shared" ref="M24" si="33">IF(A24&lt;&gt;"","武汉威伟机械","------")</f>
        <v>武汉威伟机械</v>
      </c>
      <c r="N24" s="26" t="str">
        <f>VLOOKUP(P24,ch!$A$1:$B$32,2,0)</f>
        <v>鄂AFX299</v>
      </c>
      <c r="O24" s="10" t="s">
        <v>364</v>
      </c>
      <c r="P24" s="29" t="s">
        <v>118</v>
      </c>
      <c r="Q24" s="7" t="str">
        <f t="shared" ref="Q24" si="34">IF(A24&lt;&gt;"","9.6米","--")</f>
        <v>9.6米</v>
      </c>
      <c r="R24" s="14">
        <v>1</v>
      </c>
      <c r="S24" s="14">
        <v>0</v>
      </c>
      <c r="T24" s="14">
        <f t="shared" ref="T24" si="35">SUM(R24:S24)</f>
        <v>1</v>
      </c>
      <c r="U24" s="7" t="str">
        <f t="shared" ref="U24" si="36">IF(A24&lt;&gt;"","分拣摆渡","----")</f>
        <v>分拣摆渡</v>
      </c>
    </row>
    <row r="25" spans="1:21" s="35" customFormat="1" ht="18.75">
      <c r="A25" s="8">
        <v>43195</v>
      </c>
      <c r="B25" s="10" t="s">
        <v>124</v>
      </c>
      <c r="C25" s="10">
        <v>2030</v>
      </c>
      <c r="D25" s="10">
        <v>2040</v>
      </c>
      <c r="E25" s="11" t="s">
        <v>119</v>
      </c>
      <c r="F25" s="11" t="s">
        <v>482</v>
      </c>
      <c r="G25" s="11" t="s">
        <v>53</v>
      </c>
      <c r="H25" s="11" t="s">
        <v>468</v>
      </c>
      <c r="I25" s="12" t="s">
        <v>552</v>
      </c>
      <c r="J25" s="40" t="s">
        <v>590</v>
      </c>
      <c r="K25" s="10"/>
      <c r="L25" s="19" t="s">
        <v>553</v>
      </c>
      <c r="M25" s="7" t="str">
        <f t="shared" ref="M25" si="37">IF(A25&lt;&gt;"","武汉威伟机械","------")</f>
        <v>武汉威伟机械</v>
      </c>
      <c r="N25" s="26" t="str">
        <f>VLOOKUP(P25,ch!$A$1:$B$32,2,0)</f>
        <v>鄂AFX299</v>
      </c>
      <c r="O25" s="10" t="s">
        <v>364</v>
      </c>
      <c r="P25" s="29" t="s">
        <v>118</v>
      </c>
      <c r="Q25" s="7" t="str">
        <f t="shared" ref="Q25" si="38">IF(A25&lt;&gt;"","9.6米","--")</f>
        <v>9.6米</v>
      </c>
      <c r="R25" s="14">
        <v>1</v>
      </c>
      <c r="S25" s="14">
        <v>0</v>
      </c>
      <c r="T25" s="14">
        <f t="shared" ref="T25" si="39">SUM(R25:S25)</f>
        <v>1</v>
      </c>
      <c r="U25" s="7" t="str">
        <f t="shared" ref="U25" si="40">IF(A25&lt;&gt;"","分拣摆渡","----")</f>
        <v>分拣摆渡</v>
      </c>
    </row>
    <row r="26" spans="1:21" s="35" customFormat="1" ht="18.75">
      <c r="A26" s="8">
        <v>43195</v>
      </c>
      <c r="B26" s="10" t="s">
        <v>124</v>
      </c>
      <c r="C26" s="10">
        <v>1625</v>
      </c>
      <c r="D26" s="10">
        <v>1635</v>
      </c>
      <c r="E26" s="11" t="s">
        <v>119</v>
      </c>
      <c r="F26" s="11" t="s">
        <v>482</v>
      </c>
      <c r="G26" s="11" t="s">
        <v>53</v>
      </c>
      <c r="H26" s="11" t="s">
        <v>468</v>
      </c>
      <c r="I26" s="12" t="s">
        <v>554</v>
      </c>
      <c r="J26" s="40" t="s">
        <v>591</v>
      </c>
      <c r="K26" s="10"/>
      <c r="L26" s="19" t="s">
        <v>555</v>
      </c>
      <c r="M26" s="7" t="str">
        <f t="shared" ref="M26" si="41">IF(A26&lt;&gt;"","武汉威伟机械","------")</f>
        <v>武汉威伟机械</v>
      </c>
      <c r="N26" s="26" t="str">
        <f>VLOOKUP(P26,ch!$A$1:$B$32,2,0)</f>
        <v>鄂AFX299</v>
      </c>
      <c r="O26" s="10" t="s">
        <v>364</v>
      </c>
      <c r="P26" s="29" t="s">
        <v>118</v>
      </c>
      <c r="Q26" s="7" t="str">
        <f t="shared" ref="Q26" si="42">IF(A26&lt;&gt;"","9.6米","--")</f>
        <v>9.6米</v>
      </c>
      <c r="R26" s="14">
        <v>1</v>
      </c>
      <c r="S26" s="14">
        <v>0</v>
      </c>
      <c r="T26" s="14">
        <f t="shared" ref="T26" si="43">SUM(R26:S26)</f>
        <v>1</v>
      </c>
      <c r="U26" s="7" t="str">
        <f t="shared" ref="U26" si="44">IF(A26&lt;&gt;"","分拣摆渡","----")</f>
        <v>分拣摆渡</v>
      </c>
    </row>
    <row r="27" spans="1:21" s="35" customFormat="1" ht="18.75">
      <c r="A27" s="8">
        <v>43195</v>
      </c>
      <c r="B27" s="10" t="s">
        <v>124</v>
      </c>
      <c r="C27" s="10">
        <v>1430</v>
      </c>
      <c r="D27" s="10">
        <v>1440</v>
      </c>
      <c r="E27" s="11" t="s">
        <v>119</v>
      </c>
      <c r="F27" s="11" t="s">
        <v>482</v>
      </c>
      <c r="G27" s="11" t="s">
        <v>53</v>
      </c>
      <c r="H27" s="11" t="s">
        <v>468</v>
      </c>
      <c r="I27" s="12" t="s">
        <v>556</v>
      </c>
      <c r="J27" s="40" t="s">
        <v>592</v>
      </c>
      <c r="K27" s="10"/>
      <c r="L27" s="19" t="s">
        <v>557</v>
      </c>
      <c r="M27" s="7" t="str">
        <f t="shared" ref="M27" si="45">IF(A27&lt;&gt;"","武汉威伟机械","------")</f>
        <v>武汉威伟机械</v>
      </c>
      <c r="N27" s="26" t="str">
        <f>VLOOKUP(P27,ch!$A$1:$B$32,2,0)</f>
        <v>鄂AFX299</v>
      </c>
      <c r="O27" s="10" t="s">
        <v>364</v>
      </c>
      <c r="P27" s="29" t="s">
        <v>118</v>
      </c>
      <c r="Q27" s="7" t="str">
        <f t="shared" ref="Q27" si="46">IF(A27&lt;&gt;"","9.6米","--")</f>
        <v>9.6米</v>
      </c>
      <c r="R27" s="14">
        <v>2</v>
      </c>
      <c r="S27" s="14">
        <v>0</v>
      </c>
      <c r="T27" s="14">
        <f t="shared" ref="T27" si="47">SUM(R27:S27)</f>
        <v>2</v>
      </c>
      <c r="U27" s="7" t="str">
        <f t="shared" ref="U27" si="48">IF(A27&lt;&gt;"","分拣摆渡","----")</f>
        <v>分拣摆渡</v>
      </c>
    </row>
    <row r="28" spans="1:21" s="35" customFormat="1" ht="18.75">
      <c r="A28" s="8">
        <v>43195</v>
      </c>
      <c r="B28" s="10" t="s">
        <v>124</v>
      </c>
      <c r="C28" s="10">
        <v>1130</v>
      </c>
      <c r="D28" s="10">
        <v>1140</v>
      </c>
      <c r="E28" s="11" t="s">
        <v>119</v>
      </c>
      <c r="F28" s="11" t="s">
        <v>482</v>
      </c>
      <c r="G28" s="11" t="s">
        <v>53</v>
      </c>
      <c r="H28" s="11" t="s">
        <v>468</v>
      </c>
      <c r="I28" s="12" t="s">
        <v>558</v>
      </c>
      <c r="J28" s="40" t="s">
        <v>593</v>
      </c>
      <c r="K28" s="10"/>
      <c r="L28" s="19" t="s">
        <v>559</v>
      </c>
      <c r="M28" s="7" t="str">
        <f t="shared" ref="M28" si="49">IF(A28&lt;&gt;"","武汉威伟机械","------")</f>
        <v>武汉威伟机械</v>
      </c>
      <c r="N28" s="26" t="str">
        <f>VLOOKUP(P28,ch!$A$1:$B$32,2,0)</f>
        <v>鄂AFX299</v>
      </c>
      <c r="O28" s="10" t="s">
        <v>364</v>
      </c>
      <c r="P28" s="29" t="s">
        <v>118</v>
      </c>
      <c r="Q28" s="7" t="str">
        <f t="shared" ref="Q28" si="50">IF(A28&lt;&gt;"","9.6米","--")</f>
        <v>9.6米</v>
      </c>
      <c r="R28" s="14">
        <v>1</v>
      </c>
      <c r="S28" s="14">
        <v>0</v>
      </c>
      <c r="T28" s="14">
        <f t="shared" ref="T28" si="51">SUM(R28:S28)</f>
        <v>1</v>
      </c>
      <c r="U28" s="7" t="str">
        <f t="shared" ref="U28" si="52">IF(A28&lt;&gt;"","分拣摆渡","----")</f>
        <v>分拣摆渡</v>
      </c>
    </row>
    <row r="29" spans="1:21" s="35" customFormat="1" ht="18.75">
      <c r="A29" s="8">
        <v>43195</v>
      </c>
      <c r="B29" s="10" t="s">
        <v>124</v>
      </c>
      <c r="C29" s="10">
        <v>1030</v>
      </c>
      <c r="D29" s="10">
        <v>1040</v>
      </c>
      <c r="E29" s="11" t="s">
        <v>119</v>
      </c>
      <c r="F29" s="11" t="s">
        <v>482</v>
      </c>
      <c r="G29" s="11" t="s">
        <v>53</v>
      </c>
      <c r="H29" s="11" t="s">
        <v>468</v>
      </c>
      <c r="I29" s="12" t="s">
        <v>560</v>
      </c>
      <c r="J29" s="40" t="s">
        <v>594</v>
      </c>
      <c r="K29" s="10"/>
      <c r="L29" s="19" t="s">
        <v>561</v>
      </c>
      <c r="M29" s="7" t="str">
        <f t="shared" ref="M29" si="53">IF(A29&lt;&gt;"","武汉威伟机械","------")</f>
        <v>武汉威伟机械</v>
      </c>
      <c r="N29" s="26" t="str">
        <f>VLOOKUP(P29,ch!$A$1:$B$32,2,0)</f>
        <v>鄂AFX299</v>
      </c>
      <c r="O29" s="10" t="s">
        <v>364</v>
      </c>
      <c r="P29" s="29" t="s">
        <v>118</v>
      </c>
      <c r="Q29" s="7" t="str">
        <f t="shared" ref="Q29" si="54">IF(A29&lt;&gt;"","9.6米","--")</f>
        <v>9.6米</v>
      </c>
      <c r="R29" s="14">
        <v>1</v>
      </c>
      <c r="S29" s="14">
        <v>1</v>
      </c>
      <c r="T29" s="14">
        <f t="shared" ref="T29" si="55">SUM(R29:S29)</f>
        <v>2</v>
      </c>
      <c r="U29" s="7" t="str">
        <f t="shared" ref="U29" si="56">IF(A29&lt;&gt;"","分拣摆渡","----")</f>
        <v>分拣摆渡</v>
      </c>
    </row>
    <row r="30" spans="1:21" s="35" customFormat="1" ht="18.75">
      <c r="A30" s="8">
        <v>43195</v>
      </c>
      <c r="B30" s="10" t="s">
        <v>124</v>
      </c>
      <c r="C30" s="10">
        <v>2130</v>
      </c>
      <c r="D30" s="10">
        <v>2140</v>
      </c>
      <c r="E30" s="11" t="s">
        <v>119</v>
      </c>
      <c r="F30" s="11" t="s">
        <v>482</v>
      </c>
      <c r="G30" s="11" t="s">
        <v>53</v>
      </c>
      <c r="H30" s="11" t="s">
        <v>468</v>
      </c>
      <c r="I30" s="12" t="s">
        <v>562</v>
      </c>
      <c r="J30" s="40" t="s">
        <v>595</v>
      </c>
      <c r="K30" s="10"/>
      <c r="L30" s="19" t="s">
        <v>563</v>
      </c>
      <c r="M30" s="7" t="str">
        <f t="shared" ref="M30" si="57">IF(A30&lt;&gt;"","武汉威伟机械","------")</f>
        <v>武汉威伟机械</v>
      </c>
      <c r="N30" s="26" t="str">
        <f>VLOOKUP(P30,ch!$A$1:$B$32,2,0)</f>
        <v>鄂AFX299</v>
      </c>
      <c r="O30" s="10" t="s">
        <v>364</v>
      </c>
      <c r="P30" s="29" t="s">
        <v>118</v>
      </c>
      <c r="Q30" s="7" t="str">
        <f t="shared" ref="Q30" si="58">IF(A30&lt;&gt;"","9.6米","--")</f>
        <v>9.6米</v>
      </c>
      <c r="R30" s="14">
        <v>1</v>
      </c>
      <c r="S30" s="14">
        <v>0</v>
      </c>
      <c r="T30" s="14">
        <f t="shared" ref="T30" si="59">SUM(R30:S30)</f>
        <v>1</v>
      </c>
      <c r="U30" s="7" t="str">
        <f t="shared" ref="U30" si="60">IF(A30&lt;&gt;"","分拣摆渡","----")</f>
        <v>分拣摆渡</v>
      </c>
    </row>
    <row r="31" spans="1:21" s="35" customFormat="1" ht="18.75">
      <c r="A31" s="8"/>
      <c r="B31" s="10"/>
      <c r="C31" s="10"/>
      <c r="D31" s="10"/>
      <c r="E31" s="11"/>
      <c r="F31" s="11"/>
      <c r="G31" s="11"/>
      <c r="H31" s="11"/>
      <c r="I31" s="12"/>
      <c r="J31" s="39"/>
      <c r="K31" s="10"/>
      <c r="L31" s="19"/>
      <c r="M31" s="7" t="str">
        <f t="shared" si="4"/>
        <v>------</v>
      </c>
      <c r="N31" s="26"/>
      <c r="O31" s="10"/>
      <c r="P31" s="29"/>
      <c r="Q31" s="7" t="str">
        <f t="shared" si="1"/>
        <v>--</v>
      </c>
      <c r="R31" s="14"/>
      <c r="S31" s="14"/>
      <c r="T31" s="14"/>
      <c r="U31" s="7" t="str">
        <f t="shared" si="3"/>
        <v>----</v>
      </c>
    </row>
    <row r="32" spans="1:21" s="35" customFormat="1" ht="18.75">
      <c r="A32" s="8"/>
      <c r="B32" s="10"/>
      <c r="C32" s="10"/>
      <c r="D32" s="10"/>
      <c r="E32" s="11"/>
      <c r="F32" s="11"/>
      <c r="G32" s="11"/>
      <c r="H32" s="11"/>
      <c r="I32" s="12"/>
      <c r="J32" s="39"/>
      <c r="K32" s="10"/>
      <c r="L32" s="19"/>
      <c r="M32" s="7" t="str">
        <f t="shared" si="4"/>
        <v>------</v>
      </c>
      <c r="N32" s="26"/>
      <c r="O32" s="10"/>
      <c r="P32" s="29"/>
      <c r="Q32" s="7" t="str">
        <f t="shared" si="1"/>
        <v>--</v>
      </c>
      <c r="R32" s="14"/>
      <c r="S32" s="14"/>
      <c r="T32" s="14"/>
      <c r="U32" s="7" t="str">
        <f t="shared" si="3"/>
        <v>----</v>
      </c>
    </row>
    <row r="33" spans="1:23" s="35" customFormat="1" ht="18.75">
      <c r="A33" s="8"/>
      <c r="B33" s="10"/>
      <c r="C33" s="10"/>
      <c r="D33" s="10"/>
      <c r="E33" s="11"/>
      <c r="F33" s="11"/>
      <c r="G33" s="11"/>
      <c r="H33" s="11"/>
      <c r="I33" s="12"/>
      <c r="J33" s="39"/>
      <c r="K33" s="10"/>
      <c r="L33" s="19"/>
      <c r="M33" s="7" t="str">
        <f t="shared" si="4"/>
        <v>------</v>
      </c>
      <c r="N33" s="26"/>
      <c r="O33" s="10"/>
      <c r="P33" s="29"/>
      <c r="Q33" s="7" t="str">
        <f t="shared" si="1"/>
        <v>--</v>
      </c>
      <c r="R33" s="14"/>
      <c r="S33" s="14"/>
      <c r="T33" s="14"/>
      <c r="U33" s="7" t="str">
        <f t="shared" si="3"/>
        <v>----</v>
      </c>
    </row>
    <row r="34" spans="1:23" s="35" customFormat="1" ht="18.75">
      <c r="A34" s="8"/>
      <c r="B34" s="10"/>
      <c r="C34" s="10"/>
      <c r="D34" s="10"/>
      <c r="E34" s="11"/>
      <c r="F34" s="11"/>
      <c r="G34" s="11"/>
      <c r="H34" s="11"/>
      <c r="I34" s="12"/>
      <c r="J34" s="39"/>
      <c r="K34" s="10"/>
      <c r="L34" s="19"/>
      <c r="M34" s="7" t="str">
        <f t="shared" si="4"/>
        <v>------</v>
      </c>
      <c r="N34" s="26"/>
      <c r="O34" s="10"/>
      <c r="P34" s="29"/>
      <c r="Q34" s="7" t="str">
        <f t="shared" si="1"/>
        <v>--</v>
      </c>
      <c r="R34" s="14"/>
      <c r="S34" s="14"/>
      <c r="T34" s="14"/>
      <c r="U34" s="7" t="str">
        <f t="shared" si="3"/>
        <v>----</v>
      </c>
    </row>
    <row r="35" spans="1:23" ht="18.75">
      <c r="I35" s="37"/>
      <c r="J35" s="37"/>
      <c r="K35" s="34"/>
      <c r="L35" s="34"/>
      <c r="M35" s="4"/>
      <c r="N35" s="31"/>
      <c r="O35" s="31"/>
      <c r="P35" s="32"/>
      <c r="Q35" s="4"/>
      <c r="R35" s="34"/>
      <c r="S35" s="34"/>
      <c r="T35" s="34"/>
      <c r="U35" s="4"/>
      <c r="V35" s="34"/>
      <c r="W35" s="34"/>
    </row>
    <row r="36" spans="1:23" ht="18.75">
      <c r="I36" s="37"/>
      <c r="J36" s="37"/>
      <c r="K36" s="34"/>
      <c r="L36" s="34"/>
      <c r="M36" s="4"/>
      <c r="N36" s="31"/>
      <c r="O36" s="31"/>
      <c r="P36" s="32"/>
      <c r="Q36" s="4"/>
      <c r="R36" s="34"/>
      <c r="S36" s="34"/>
      <c r="T36" s="34"/>
      <c r="U36" s="4"/>
      <c r="V36" s="34"/>
      <c r="W36" s="34"/>
    </row>
    <row r="37" spans="1:23" ht="18.75">
      <c r="I37" s="37"/>
      <c r="J37" s="37"/>
      <c r="K37" s="34"/>
      <c r="L37" s="34"/>
      <c r="M37" s="4"/>
      <c r="N37" s="31"/>
      <c r="O37" s="31"/>
      <c r="P37" s="32"/>
      <c r="Q37" s="4"/>
      <c r="R37" s="34"/>
      <c r="S37" s="34"/>
      <c r="T37" s="34"/>
      <c r="U37" s="4"/>
      <c r="V37" s="34"/>
      <c r="W37" s="34"/>
    </row>
    <row r="38" spans="1:23" ht="18.75">
      <c r="I38" s="37"/>
      <c r="J38" s="37"/>
      <c r="K38" s="34"/>
      <c r="L38" s="34"/>
      <c r="M38" s="4"/>
      <c r="N38" s="31"/>
      <c r="O38" s="31"/>
      <c r="P38" s="32"/>
      <c r="Q38" s="4"/>
      <c r="R38" s="34"/>
      <c r="S38" s="34"/>
      <c r="T38" s="34"/>
      <c r="U38" s="4"/>
      <c r="V38" s="34"/>
      <c r="W38" s="34"/>
    </row>
    <row r="39" spans="1:23" ht="18.75">
      <c r="I39" s="37"/>
      <c r="J39" s="37"/>
      <c r="K39" s="34"/>
      <c r="L39" s="34"/>
      <c r="M39" s="4"/>
      <c r="N39" s="31"/>
      <c r="O39" s="31"/>
      <c r="P39" s="32"/>
      <c r="Q39" s="4"/>
      <c r="R39" s="34"/>
      <c r="S39" s="34"/>
      <c r="T39" s="34"/>
      <c r="U39" s="4"/>
      <c r="V39" s="34"/>
      <c r="W39" s="34"/>
    </row>
    <row r="40" spans="1:23" ht="18.75">
      <c r="I40" s="37"/>
      <c r="J40" s="37"/>
      <c r="K40" s="34"/>
      <c r="L40" s="34"/>
      <c r="M40" s="4"/>
      <c r="N40" s="31"/>
      <c r="O40" s="31"/>
      <c r="P40" s="32"/>
      <c r="Q40" s="4"/>
      <c r="R40" s="34"/>
      <c r="S40" s="34"/>
      <c r="T40" s="34"/>
      <c r="U40" s="4"/>
      <c r="V40" s="34"/>
      <c r="W40" s="34"/>
    </row>
    <row r="41" spans="1:23" ht="18.75">
      <c r="I41" s="37"/>
      <c r="J41" s="37"/>
      <c r="K41" s="34"/>
      <c r="L41" s="34"/>
      <c r="M41" s="4"/>
      <c r="N41" s="31"/>
      <c r="O41" s="31"/>
      <c r="P41" s="32"/>
      <c r="Q41" s="4"/>
      <c r="R41" s="34"/>
      <c r="S41" s="34"/>
      <c r="T41" s="34"/>
      <c r="U41" s="4"/>
      <c r="V41" s="34"/>
      <c r="W41" s="34"/>
    </row>
    <row r="42" spans="1:23" ht="18.75">
      <c r="I42" s="37"/>
      <c r="J42" s="37"/>
      <c r="K42" s="34"/>
      <c r="L42" s="34"/>
      <c r="M42" s="4"/>
      <c r="N42" s="31"/>
      <c r="O42" s="31"/>
      <c r="P42" s="32"/>
      <c r="Q42" s="4"/>
      <c r="R42" s="34"/>
      <c r="S42" s="34"/>
      <c r="T42" s="34"/>
      <c r="U42" s="4"/>
      <c r="V42" s="34"/>
      <c r="W42" s="34"/>
    </row>
    <row r="43" spans="1:23" ht="18.75">
      <c r="I43" s="37"/>
      <c r="J43" s="37"/>
      <c r="K43" s="34"/>
      <c r="L43" s="34"/>
      <c r="M43" s="4"/>
      <c r="N43" s="31"/>
      <c r="O43" s="31"/>
      <c r="P43" s="32"/>
      <c r="Q43" s="4"/>
      <c r="R43" s="34"/>
      <c r="S43" s="34"/>
      <c r="T43" s="34"/>
      <c r="U43" s="4"/>
      <c r="V43" s="34"/>
      <c r="W43" s="34"/>
    </row>
    <row r="44" spans="1:23" ht="18.75">
      <c r="I44" s="37"/>
      <c r="J44" s="37"/>
      <c r="K44" s="34"/>
      <c r="L44" s="34"/>
      <c r="M44" s="4"/>
      <c r="N44" s="31"/>
      <c r="O44" s="31"/>
      <c r="P44" s="32"/>
      <c r="Q44" s="4"/>
      <c r="R44" s="34"/>
      <c r="S44" s="34"/>
      <c r="T44" s="34"/>
      <c r="U44" s="4"/>
      <c r="V44" s="34"/>
      <c r="W44" s="34"/>
    </row>
    <row r="45" spans="1:23" ht="18.75">
      <c r="I45" s="37"/>
      <c r="J45" s="37"/>
      <c r="K45" s="34"/>
      <c r="L45" s="34"/>
      <c r="M45" s="4"/>
      <c r="N45" s="31"/>
      <c r="O45" s="31"/>
      <c r="P45" s="32"/>
      <c r="Q45" s="4"/>
      <c r="R45" s="34"/>
      <c r="S45" s="34"/>
      <c r="T45" s="34"/>
      <c r="U45" s="4"/>
      <c r="V45" s="34"/>
      <c r="W45" s="34"/>
    </row>
    <row r="46" spans="1:23" ht="18.75">
      <c r="I46" s="37"/>
      <c r="J46" s="37"/>
      <c r="K46" s="34"/>
      <c r="L46" s="34"/>
      <c r="M46" s="4"/>
      <c r="N46" s="31"/>
      <c r="O46" s="31"/>
      <c r="P46" s="32"/>
      <c r="Q46" s="4"/>
      <c r="R46" s="34"/>
      <c r="S46" s="34"/>
      <c r="T46" s="34"/>
      <c r="U46" s="4"/>
      <c r="V46" s="34"/>
      <c r="W46" s="34"/>
    </row>
  </sheetData>
  <phoneticPr fontId="3" type="noConversion"/>
  <conditionalFormatting sqref="I1:L1048576">
    <cfRule type="duplicateValues" dxfId="89" priority="20"/>
  </conditionalFormatting>
  <conditionalFormatting sqref="I2:J34">
    <cfRule type="duplicateValues" dxfId="88" priority="23"/>
  </conditionalFormatting>
  <conditionalFormatting sqref="L2:L34">
    <cfRule type="duplicateValues" dxfId="87" priority="24"/>
  </conditionalFormatting>
  <conditionalFormatting sqref="I2:J46">
    <cfRule type="duplicateValues" dxfId="86" priority="25"/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BK89"/>
  <sheetViews>
    <sheetView topLeftCell="J1" workbookViewId="0">
      <selection activeCell="M12" sqref="M12"/>
    </sheetView>
  </sheetViews>
  <sheetFormatPr defaultRowHeight="15"/>
  <cols>
    <col min="1" max="1" width="13.25" style="3" bestFit="1" customWidth="1"/>
    <col min="2" max="2" width="8.875" style="3" bestFit="1" customWidth="1"/>
    <col min="3" max="3" width="14.625" style="3" bestFit="1" customWidth="1"/>
    <col min="4" max="4" width="15" style="3" bestFit="1" customWidth="1"/>
    <col min="5" max="5" width="16.625" style="3" bestFit="1" customWidth="1"/>
    <col min="6" max="6" width="22" style="3" bestFit="1" customWidth="1"/>
    <col min="7" max="7" width="16.625" style="3" bestFit="1" customWidth="1"/>
    <col min="8" max="8" width="23.25" style="3" bestFit="1" customWidth="1"/>
    <col min="9" max="9" width="14" style="3" hidden="1" customWidth="1"/>
    <col min="10" max="10" width="14" style="3" customWidth="1"/>
    <col min="11" max="11" width="17.375" style="3" hidden="1" customWidth="1"/>
    <col min="12" max="12" width="14" style="3" customWidth="1"/>
    <col min="13" max="13" width="16.625" style="3" bestFit="1" customWidth="1"/>
    <col min="14" max="14" width="14.5" style="3" hidden="1" customWidth="1"/>
    <col min="15" max="15" width="13.25" style="3" customWidth="1"/>
    <col min="16" max="16" width="8.875" style="30" bestFit="1" customWidth="1"/>
    <col min="17" max="17" width="7.875" style="3" bestFit="1" customWidth="1"/>
    <col min="18" max="19" width="19.25" style="3" bestFit="1" customWidth="1"/>
    <col min="20" max="20" width="6.5" style="3" bestFit="1" customWidth="1"/>
    <col min="21" max="21" width="11" style="3" customWidth="1"/>
    <col min="22" max="25" width="9" style="3"/>
    <col min="26" max="26" width="9" style="3" customWidth="1"/>
    <col min="27" max="16384" width="9" style="3"/>
  </cols>
  <sheetData>
    <row r="1" spans="1:63" ht="21.75" customHeight="1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660</v>
      </c>
      <c r="J1" s="21" t="s">
        <v>659</v>
      </c>
      <c r="K1" s="21" t="s">
        <v>332</v>
      </c>
      <c r="L1" s="22" t="s">
        <v>9</v>
      </c>
      <c r="M1" s="21" t="s">
        <v>10</v>
      </c>
      <c r="N1" s="22" t="s">
        <v>500</v>
      </c>
      <c r="O1" s="22" t="s">
        <v>363</v>
      </c>
      <c r="P1" s="22" t="s">
        <v>12</v>
      </c>
      <c r="Q1" s="21" t="s">
        <v>13</v>
      </c>
      <c r="R1" s="21" t="s">
        <v>14</v>
      </c>
      <c r="S1" s="21" t="s">
        <v>15</v>
      </c>
      <c r="T1" s="21" t="s">
        <v>16</v>
      </c>
      <c r="U1" s="24" t="s">
        <v>17</v>
      </c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</row>
    <row r="2" spans="1:63" s="35" customFormat="1" ht="18.75">
      <c r="A2" s="8">
        <v>43196</v>
      </c>
      <c r="B2" s="10" t="s">
        <v>63</v>
      </c>
      <c r="C2" s="10">
        <v>1530</v>
      </c>
      <c r="D2" s="10">
        <v>1728</v>
      </c>
      <c r="E2" s="11" t="s">
        <v>37</v>
      </c>
      <c r="F2" s="11" t="s">
        <v>502</v>
      </c>
      <c r="G2" s="11" t="s">
        <v>31</v>
      </c>
      <c r="H2" s="11" t="s">
        <v>431</v>
      </c>
      <c r="I2" s="39" t="s">
        <v>598</v>
      </c>
      <c r="J2" s="40" t="s">
        <v>661</v>
      </c>
      <c r="K2" s="10"/>
      <c r="L2" s="19" t="s">
        <v>599</v>
      </c>
      <c r="M2" s="7" t="str">
        <f t="shared" ref="M2:M31" si="0">IF(A2&lt;&gt;"","武汉威伟机械","------")</f>
        <v>武汉威伟机械</v>
      </c>
      <c r="N2" s="26" t="e">
        <f>VLOOKUP(P2,ch!$A$1:$B$32,2,0)</f>
        <v>#N/A</v>
      </c>
      <c r="O2" s="10" t="s">
        <v>165</v>
      </c>
      <c r="P2" s="29" t="s">
        <v>58</v>
      </c>
      <c r="Q2" s="7" t="str">
        <f t="shared" ref="Q2:Q31" si="1">IF(A2&lt;&gt;"","9.6米","--")</f>
        <v>9.6米</v>
      </c>
      <c r="R2" s="14">
        <v>14</v>
      </c>
      <c r="S2" s="14">
        <v>0</v>
      </c>
      <c r="T2" s="14">
        <f>SUM(R2:S2)</f>
        <v>14</v>
      </c>
      <c r="U2" s="7" t="str">
        <f t="shared" ref="U2:U11" si="2">IF(A2&lt;&gt;"","分拣摆渡","----")</f>
        <v>分拣摆渡</v>
      </c>
    </row>
    <row r="3" spans="1:63" s="35" customFormat="1" ht="18.75">
      <c r="A3" s="8">
        <v>43196</v>
      </c>
      <c r="B3" s="10" t="s">
        <v>63</v>
      </c>
      <c r="C3" s="10">
        <v>1730</v>
      </c>
      <c r="D3" s="10">
        <v>1907</v>
      </c>
      <c r="E3" s="11" t="s">
        <v>37</v>
      </c>
      <c r="F3" s="11" t="s">
        <v>502</v>
      </c>
      <c r="G3" s="11" t="s">
        <v>31</v>
      </c>
      <c r="H3" s="11" t="s">
        <v>431</v>
      </c>
      <c r="I3" s="39" t="s">
        <v>627</v>
      </c>
      <c r="J3" s="40" t="s">
        <v>662</v>
      </c>
      <c r="K3" s="10"/>
      <c r="L3" s="19" t="s">
        <v>628</v>
      </c>
      <c r="M3" s="7" t="str">
        <f t="shared" si="0"/>
        <v>武汉威伟机械</v>
      </c>
      <c r="N3" s="26" t="str">
        <f>VLOOKUP(P3,ch!$A$1:$B$32,2,0)</f>
        <v>鄂FJU350</v>
      </c>
      <c r="O3" s="10" t="s">
        <v>24</v>
      </c>
      <c r="P3" s="29" t="s">
        <v>48</v>
      </c>
      <c r="Q3" s="7" t="str">
        <f t="shared" si="1"/>
        <v>9.6米</v>
      </c>
      <c r="R3" s="14">
        <v>14</v>
      </c>
      <c r="S3" s="14">
        <v>0</v>
      </c>
      <c r="T3" s="14">
        <f>SUM(R3:S3)</f>
        <v>14</v>
      </c>
      <c r="U3" s="7" t="str">
        <f t="shared" si="2"/>
        <v>分拣摆渡</v>
      </c>
    </row>
    <row r="4" spans="1:63" s="35" customFormat="1" ht="18.75">
      <c r="A4" s="8">
        <v>43196</v>
      </c>
      <c r="B4" s="10" t="s">
        <v>235</v>
      </c>
      <c r="C4" s="10">
        <v>1459</v>
      </c>
      <c r="D4" s="10">
        <v>1642</v>
      </c>
      <c r="E4" s="11" t="s">
        <v>26</v>
      </c>
      <c r="F4" s="11" t="s">
        <v>252</v>
      </c>
      <c r="G4" s="11" t="s">
        <v>31</v>
      </c>
      <c r="H4" s="11" t="s">
        <v>431</v>
      </c>
      <c r="I4" s="39" t="s">
        <v>602</v>
      </c>
      <c r="J4" s="40" t="s">
        <v>663</v>
      </c>
      <c r="K4" s="10"/>
      <c r="L4" s="19" t="s">
        <v>603</v>
      </c>
      <c r="M4" s="7" t="str">
        <f t="shared" si="0"/>
        <v>武汉威伟机械</v>
      </c>
      <c r="N4" s="26" t="str">
        <f>VLOOKUP(P4,ch!$A$1:$B$32,2,0)</f>
        <v>鄂AZR876</v>
      </c>
      <c r="O4" s="10" t="s">
        <v>177</v>
      </c>
      <c r="P4" s="29" t="s">
        <v>243</v>
      </c>
      <c r="Q4" s="7" t="str">
        <f t="shared" si="1"/>
        <v>9.6米</v>
      </c>
      <c r="R4" s="14">
        <v>11</v>
      </c>
      <c r="S4" s="14">
        <v>0</v>
      </c>
      <c r="T4" s="14">
        <f>SUM(R4:S4)</f>
        <v>11</v>
      </c>
      <c r="U4" s="7" t="str">
        <f t="shared" si="2"/>
        <v>分拣摆渡</v>
      </c>
    </row>
    <row r="5" spans="1:63" s="35" customFormat="1" ht="18.75">
      <c r="A5" s="8">
        <v>43196</v>
      </c>
      <c r="B5" s="10" t="s">
        <v>25</v>
      </c>
      <c r="C5" s="10">
        <v>1929</v>
      </c>
      <c r="D5" s="10">
        <v>2103</v>
      </c>
      <c r="E5" s="11" t="s">
        <v>26</v>
      </c>
      <c r="F5" s="11" t="s">
        <v>252</v>
      </c>
      <c r="G5" s="11" t="s">
        <v>31</v>
      </c>
      <c r="H5" s="11" t="s">
        <v>431</v>
      </c>
      <c r="I5" s="39" t="s">
        <v>622</v>
      </c>
      <c r="J5" s="40" t="s">
        <v>664</v>
      </c>
      <c r="K5" s="10"/>
      <c r="L5" s="19" t="s">
        <v>606</v>
      </c>
      <c r="M5" s="7" t="str">
        <f t="shared" si="0"/>
        <v>武汉威伟机械</v>
      </c>
      <c r="N5" s="26" t="str">
        <f>VLOOKUP(P5,ch!$A$1:$B$32,2,0)</f>
        <v>鄂AFE237</v>
      </c>
      <c r="O5" s="10" t="s">
        <v>178</v>
      </c>
      <c r="P5" s="29" t="s">
        <v>342</v>
      </c>
      <c r="Q5" s="7" t="str">
        <f t="shared" si="1"/>
        <v>9.6米</v>
      </c>
      <c r="R5" s="14">
        <v>14</v>
      </c>
      <c r="S5" s="14">
        <v>0</v>
      </c>
      <c r="T5" s="14">
        <f>SUM(R5:S5)</f>
        <v>14</v>
      </c>
      <c r="U5" s="7" t="str">
        <f t="shared" si="2"/>
        <v>分拣摆渡</v>
      </c>
    </row>
    <row r="6" spans="1:63" s="35" customFormat="1" ht="18.75">
      <c r="A6" s="8">
        <v>43196</v>
      </c>
      <c r="B6" s="10" t="s">
        <v>25</v>
      </c>
      <c r="C6" s="10">
        <v>1930</v>
      </c>
      <c r="D6" s="10">
        <v>2130</v>
      </c>
      <c r="E6" s="11" t="s">
        <v>26</v>
      </c>
      <c r="F6" s="11" t="s">
        <v>252</v>
      </c>
      <c r="G6" s="11" t="s">
        <v>31</v>
      </c>
      <c r="H6" s="11" t="s">
        <v>431</v>
      </c>
      <c r="I6" s="39" t="s">
        <v>607</v>
      </c>
      <c r="J6" s="40" t="s">
        <v>665</v>
      </c>
      <c r="K6" s="10"/>
      <c r="L6" s="19" t="s">
        <v>608</v>
      </c>
      <c r="M6" s="7" t="str">
        <f t="shared" si="0"/>
        <v>武汉威伟机械</v>
      </c>
      <c r="N6" s="26" t="str">
        <f>VLOOKUP(P6,ch!$A$1:$B$32,2,0)</f>
        <v>鄂AZV377</v>
      </c>
      <c r="O6" s="10" t="s">
        <v>176</v>
      </c>
      <c r="P6" s="29" t="s">
        <v>240</v>
      </c>
      <c r="Q6" s="7" t="str">
        <f t="shared" si="1"/>
        <v>9.6米</v>
      </c>
      <c r="R6" s="14">
        <v>6</v>
      </c>
      <c r="S6" s="14">
        <v>0</v>
      </c>
      <c r="T6" s="14">
        <f>SUM(R6:S6)</f>
        <v>6</v>
      </c>
      <c r="U6" s="7" t="str">
        <f t="shared" si="2"/>
        <v>分拣摆渡</v>
      </c>
    </row>
    <row r="7" spans="1:63" s="35" customFormat="1" ht="18.75">
      <c r="A7" s="8">
        <v>43196</v>
      </c>
      <c r="B7" s="10" t="s">
        <v>108</v>
      </c>
      <c r="C7" s="10">
        <v>1700</v>
      </c>
      <c r="D7" s="10">
        <v>1723</v>
      </c>
      <c r="E7" s="11" t="s">
        <v>53</v>
      </c>
      <c r="F7" s="11" t="s">
        <v>518</v>
      </c>
      <c r="G7" s="11" t="s">
        <v>31</v>
      </c>
      <c r="H7" s="11" t="s">
        <v>431</v>
      </c>
      <c r="I7" s="39" t="s">
        <v>596</v>
      </c>
      <c r="J7" s="40" t="s">
        <v>666</v>
      </c>
      <c r="K7" s="10"/>
      <c r="L7" s="19" t="s">
        <v>597</v>
      </c>
      <c r="M7" s="7" t="str">
        <f t="shared" si="0"/>
        <v>武汉威伟机械</v>
      </c>
      <c r="N7" s="26" t="str">
        <f>VLOOKUP(P7,ch!$A$1:$B$32,2,0)</f>
        <v>鄂AAW309</v>
      </c>
      <c r="O7" s="10" t="s">
        <v>166</v>
      </c>
      <c r="P7" s="29" t="s">
        <v>144</v>
      </c>
      <c r="Q7" s="7" t="str">
        <f t="shared" si="1"/>
        <v>9.6米</v>
      </c>
      <c r="R7" s="14">
        <v>14</v>
      </c>
      <c r="S7" s="14">
        <v>0</v>
      </c>
      <c r="T7" s="14">
        <f t="shared" ref="T7:T13" si="3">SUM(R7:S7)</f>
        <v>14</v>
      </c>
      <c r="U7" s="7" t="str">
        <f t="shared" si="2"/>
        <v>分拣摆渡</v>
      </c>
    </row>
    <row r="8" spans="1:63" s="35" customFormat="1" ht="18.75">
      <c r="A8" s="8">
        <v>43196</v>
      </c>
      <c r="B8" s="10" t="s">
        <v>311</v>
      </c>
      <c r="C8" s="10">
        <v>1955</v>
      </c>
      <c r="D8" s="10">
        <v>2025</v>
      </c>
      <c r="E8" s="11" t="s">
        <v>53</v>
      </c>
      <c r="F8" s="11" t="s">
        <v>518</v>
      </c>
      <c r="G8" s="11" t="s">
        <v>31</v>
      </c>
      <c r="H8" s="11" t="s">
        <v>431</v>
      </c>
      <c r="I8" s="39" t="s">
        <v>600</v>
      </c>
      <c r="J8" s="40" t="s">
        <v>667</v>
      </c>
      <c r="K8" s="10"/>
      <c r="L8" s="19" t="s">
        <v>601</v>
      </c>
      <c r="M8" s="7" t="str">
        <f t="shared" si="0"/>
        <v>武汉威伟机械</v>
      </c>
      <c r="N8" s="26" t="str">
        <f>VLOOKUP(P8,ch!$A$1:$B$32,2,0)</f>
        <v>鄂AAW309</v>
      </c>
      <c r="O8" s="10" t="s">
        <v>166</v>
      </c>
      <c r="P8" s="29" t="s">
        <v>144</v>
      </c>
      <c r="Q8" s="7" t="str">
        <f t="shared" si="1"/>
        <v>9.6米</v>
      </c>
      <c r="R8" s="14">
        <v>14</v>
      </c>
      <c r="S8" s="14">
        <v>0</v>
      </c>
      <c r="T8" s="14">
        <f t="shared" si="3"/>
        <v>14</v>
      </c>
      <c r="U8" s="7" t="str">
        <f t="shared" si="2"/>
        <v>分拣摆渡</v>
      </c>
    </row>
    <row r="9" spans="1:63" s="35" customFormat="1" ht="18.75">
      <c r="A9" s="8">
        <v>43196</v>
      </c>
      <c r="B9" s="10" t="s">
        <v>311</v>
      </c>
      <c r="C9" s="10">
        <v>1030</v>
      </c>
      <c r="D9" s="10">
        <v>1050</v>
      </c>
      <c r="E9" s="11" t="s">
        <v>53</v>
      </c>
      <c r="F9" s="11" t="s">
        <v>518</v>
      </c>
      <c r="G9" s="11" t="s">
        <v>31</v>
      </c>
      <c r="H9" s="11" t="s">
        <v>431</v>
      </c>
      <c r="I9" s="39" t="s">
        <v>604</v>
      </c>
      <c r="J9" s="40" t="s">
        <v>668</v>
      </c>
      <c r="K9" s="10"/>
      <c r="L9" s="19" t="s">
        <v>605</v>
      </c>
      <c r="M9" s="7" t="str">
        <f t="shared" si="0"/>
        <v>武汉威伟机械</v>
      </c>
      <c r="N9" s="26" t="str">
        <f>VLOOKUP(P9,ch!$A$1:$B$32,2,0)</f>
        <v>鄂ABY277</v>
      </c>
      <c r="O9" s="10" t="s">
        <v>168</v>
      </c>
      <c r="P9" s="29" t="s">
        <v>192</v>
      </c>
      <c r="Q9" s="7" t="str">
        <f t="shared" si="1"/>
        <v>9.6米</v>
      </c>
      <c r="R9" s="14">
        <v>14</v>
      </c>
      <c r="S9" s="14">
        <v>0</v>
      </c>
      <c r="T9" s="14">
        <f t="shared" si="3"/>
        <v>14</v>
      </c>
      <c r="U9" s="7" t="str">
        <f t="shared" si="2"/>
        <v>分拣摆渡</v>
      </c>
    </row>
    <row r="10" spans="1:63" s="35" customFormat="1" ht="18.75">
      <c r="A10" s="8">
        <v>43196</v>
      </c>
      <c r="B10" s="10" t="s">
        <v>308</v>
      </c>
      <c r="C10" s="10">
        <v>1400</v>
      </c>
      <c r="D10" s="10">
        <v>1420</v>
      </c>
      <c r="E10" s="11" t="s">
        <v>53</v>
      </c>
      <c r="F10" s="11" t="s">
        <v>518</v>
      </c>
      <c r="G10" s="11" t="s">
        <v>31</v>
      </c>
      <c r="H10" s="11" t="s">
        <v>431</v>
      </c>
      <c r="I10" s="39" t="s">
        <v>613</v>
      </c>
      <c r="J10" s="40" t="s">
        <v>669</v>
      </c>
      <c r="K10" s="10"/>
      <c r="L10" s="19" t="s">
        <v>614</v>
      </c>
      <c r="M10" s="7" t="str">
        <f t="shared" si="0"/>
        <v>武汉威伟机械</v>
      </c>
      <c r="N10" s="26" t="str">
        <f>VLOOKUP(P10,ch!$A$1:$B$32,2,0)</f>
        <v>鄂AF1588</v>
      </c>
      <c r="O10" s="10" t="s">
        <v>163</v>
      </c>
      <c r="P10" s="29" t="s">
        <v>117</v>
      </c>
      <c r="Q10" s="7" t="str">
        <f t="shared" si="1"/>
        <v>9.6米</v>
      </c>
      <c r="R10" s="14">
        <v>12</v>
      </c>
      <c r="S10" s="14">
        <v>0</v>
      </c>
      <c r="T10" s="14">
        <f t="shared" ref="T10" si="4">SUM(R10:S10)</f>
        <v>12</v>
      </c>
      <c r="U10" s="7" t="str">
        <f t="shared" si="2"/>
        <v>分拣摆渡</v>
      </c>
    </row>
    <row r="11" spans="1:63" s="35" customFormat="1" ht="18.75">
      <c r="A11" s="8">
        <v>43196</v>
      </c>
      <c r="B11" s="10" t="s">
        <v>60</v>
      </c>
      <c r="C11" s="10">
        <v>2154</v>
      </c>
      <c r="D11" s="10">
        <v>2203</v>
      </c>
      <c r="E11" s="11" t="s">
        <v>53</v>
      </c>
      <c r="F11" s="11" t="s">
        <v>518</v>
      </c>
      <c r="G11" s="11" t="s">
        <v>31</v>
      </c>
      <c r="H11" s="11" t="s">
        <v>431</v>
      </c>
      <c r="I11" s="39" t="s">
        <v>623</v>
      </c>
      <c r="J11" s="40" t="s">
        <v>670</v>
      </c>
      <c r="K11" s="10"/>
      <c r="L11" s="19" t="s">
        <v>624</v>
      </c>
      <c r="M11" s="7" t="str">
        <f t="shared" si="0"/>
        <v>武汉威伟机械</v>
      </c>
      <c r="N11" s="26" t="str">
        <f>VLOOKUP(P11,ch!$A$1:$B$32,2,0)</f>
        <v>鄂AZR876</v>
      </c>
      <c r="O11" s="10" t="s">
        <v>177</v>
      </c>
      <c r="P11" s="29" t="s">
        <v>243</v>
      </c>
      <c r="Q11" s="7" t="str">
        <f t="shared" si="1"/>
        <v>9.6米</v>
      </c>
      <c r="R11" s="14">
        <v>5</v>
      </c>
      <c r="S11" s="14">
        <v>0</v>
      </c>
      <c r="T11" s="14">
        <f>SUM(R11:S11)</f>
        <v>5</v>
      </c>
      <c r="U11" s="7" t="str">
        <f t="shared" si="2"/>
        <v>分拣摆渡</v>
      </c>
    </row>
    <row r="12" spans="1:63" s="35" customFormat="1" ht="18.75">
      <c r="A12" s="8">
        <v>43196</v>
      </c>
      <c r="B12" s="10" t="s">
        <v>60</v>
      </c>
      <c r="C12" s="10">
        <v>1927</v>
      </c>
      <c r="D12" s="10">
        <v>1949</v>
      </c>
      <c r="E12" s="11" t="s">
        <v>53</v>
      </c>
      <c r="F12" s="11" t="s">
        <v>518</v>
      </c>
      <c r="G12" s="11" t="s">
        <v>31</v>
      </c>
      <c r="H12" s="11" t="s">
        <v>431</v>
      </c>
      <c r="I12" s="39" t="s">
        <v>625</v>
      </c>
      <c r="J12" s="40" t="s">
        <v>671</v>
      </c>
      <c r="K12" s="10"/>
      <c r="L12" s="19" t="s">
        <v>626</v>
      </c>
      <c r="M12" s="7" t="str">
        <f t="shared" si="0"/>
        <v>武汉威伟机械</v>
      </c>
      <c r="N12" s="26" t="str">
        <f>VLOOKUP(P12,ch!$A$1:$B$32,2,0)</f>
        <v>鄂AZR876</v>
      </c>
      <c r="O12" s="10" t="s">
        <v>177</v>
      </c>
      <c r="P12" s="29" t="s">
        <v>243</v>
      </c>
      <c r="Q12" s="7" t="str">
        <f t="shared" si="1"/>
        <v>9.6米</v>
      </c>
      <c r="R12" s="14">
        <v>14</v>
      </c>
      <c r="S12" s="14">
        <v>0</v>
      </c>
      <c r="T12" s="14">
        <f t="shared" ref="T12" si="5">SUM(R12:S12)</f>
        <v>14</v>
      </c>
      <c r="U12" s="7" t="str">
        <f t="shared" ref="U12" si="6">IF(A12&lt;&gt;"","分拣摆渡","----")</f>
        <v>分拣摆渡</v>
      </c>
    </row>
    <row r="13" spans="1:63" s="35" customFormat="1" ht="18.75">
      <c r="A13" s="8">
        <v>43196</v>
      </c>
      <c r="B13" s="10" t="s">
        <v>71</v>
      </c>
      <c r="C13" s="10">
        <v>2050</v>
      </c>
      <c r="D13" s="10">
        <v>2100</v>
      </c>
      <c r="E13" s="11" t="s">
        <v>31</v>
      </c>
      <c r="F13" s="11" t="s">
        <v>431</v>
      </c>
      <c r="G13" s="11" t="s">
        <v>53</v>
      </c>
      <c r="H13" s="11" t="s">
        <v>468</v>
      </c>
      <c r="I13" s="39" t="s">
        <v>609</v>
      </c>
      <c r="J13" s="40" t="s">
        <v>672</v>
      </c>
      <c r="K13" s="10"/>
      <c r="L13" s="19" t="s">
        <v>610</v>
      </c>
      <c r="M13" s="7" t="str">
        <f t="shared" si="0"/>
        <v>武汉威伟机械</v>
      </c>
      <c r="N13" s="26" t="str">
        <f>VLOOKUP(P13,ch!$A$1:$B$32,2,0)</f>
        <v>鄂AF1588</v>
      </c>
      <c r="O13" s="10" t="s">
        <v>163</v>
      </c>
      <c r="P13" s="29" t="s">
        <v>117</v>
      </c>
      <c r="Q13" s="7" t="str">
        <f t="shared" si="1"/>
        <v>9.6米</v>
      </c>
      <c r="R13" s="14">
        <v>14</v>
      </c>
      <c r="S13" s="14">
        <v>0</v>
      </c>
      <c r="T13" s="14">
        <f t="shared" si="3"/>
        <v>14</v>
      </c>
      <c r="U13" s="7" t="str">
        <f t="shared" ref="U13:U31" si="7">IF(A13&lt;&gt;"","分拣摆渡","----")</f>
        <v>分拣摆渡</v>
      </c>
    </row>
    <row r="14" spans="1:63" s="35" customFormat="1" ht="18.75">
      <c r="A14" s="8">
        <v>43196</v>
      </c>
      <c r="B14" s="10" t="s">
        <v>89</v>
      </c>
      <c r="C14" s="10">
        <v>1653</v>
      </c>
      <c r="D14" s="10">
        <v>1703</v>
      </c>
      <c r="E14" s="11" t="s">
        <v>31</v>
      </c>
      <c r="F14" s="11" t="s">
        <v>431</v>
      </c>
      <c r="G14" s="11" t="s">
        <v>53</v>
      </c>
      <c r="H14" s="11" t="s">
        <v>468</v>
      </c>
      <c r="I14" s="39" t="s">
        <v>611</v>
      </c>
      <c r="J14" s="40" t="s">
        <v>673</v>
      </c>
      <c r="K14" s="10"/>
      <c r="L14" s="19" t="s">
        <v>612</v>
      </c>
      <c r="M14" s="7" t="str">
        <f t="shared" si="0"/>
        <v>武汉威伟机械</v>
      </c>
      <c r="N14" s="26" t="str">
        <f>VLOOKUP(P14,ch!$A$1:$B$32,2,0)</f>
        <v>鄂AF1588</v>
      </c>
      <c r="O14" s="10" t="s">
        <v>163</v>
      </c>
      <c r="P14" s="29" t="s">
        <v>117</v>
      </c>
      <c r="Q14" s="7" t="str">
        <f t="shared" si="1"/>
        <v>9.6米</v>
      </c>
      <c r="R14" s="14">
        <v>14</v>
      </c>
      <c r="S14" s="14">
        <v>0</v>
      </c>
      <c r="T14" s="14">
        <f t="shared" ref="T14" si="8">SUM(R14:S14)</f>
        <v>14</v>
      </c>
      <c r="U14" s="7" t="str">
        <f t="shared" si="7"/>
        <v>分拣摆渡</v>
      </c>
    </row>
    <row r="15" spans="1:63" s="35" customFormat="1" ht="18.75">
      <c r="A15" s="8">
        <v>43196</v>
      </c>
      <c r="B15" s="10" t="s">
        <v>89</v>
      </c>
      <c r="C15" s="10">
        <v>1225</v>
      </c>
      <c r="D15" s="10">
        <v>1235</v>
      </c>
      <c r="E15" s="11" t="s">
        <v>31</v>
      </c>
      <c r="F15" s="11" t="s">
        <v>431</v>
      </c>
      <c r="G15" s="11" t="s">
        <v>53</v>
      </c>
      <c r="H15" s="11" t="s">
        <v>468</v>
      </c>
      <c r="I15" s="39" t="s">
        <v>615</v>
      </c>
      <c r="J15" s="40" t="s">
        <v>674</v>
      </c>
      <c r="K15" s="10"/>
      <c r="L15" s="19" t="s">
        <v>657</v>
      </c>
      <c r="M15" s="7" t="str">
        <f t="shared" si="0"/>
        <v>武汉威伟机械</v>
      </c>
      <c r="N15" s="26" t="str">
        <f>VLOOKUP(P15,ch!$A$1:$B$32,2,0)</f>
        <v>鄂AF1588</v>
      </c>
      <c r="O15" s="10" t="s">
        <v>163</v>
      </c>
      <c r="P15" s="29" t="s">
        <v>117</v>
      </c>
      <c r="Q15" s="7" t="str">
        <f t="shared" si="1"/>
        <v>9.6米</v>
      </c>
      <c r="R15" s="14">
        <v>14</v>
      </c>
      <c r="S15" s="14">
        <v>0</v>
      </c>
      <c r="T15" s="14">
        <f t="shared" ref="T15" si="9">SUM(R15:S15)</f>
        <v>14</v>
      </c>
      <c r="U15" s="7" t="str">
        <f t="shared" si="7"/>
        <v>分拣摆渡</v>
      </c>
    </row>
    <row r="16" spans="1:63" s="35" customFormat="1" ht="18.75">
      <c r="A16" s="8">
        <v>43196</v>
      </c>
      <c r="B16" s="10" t="s">
        <v>89</v>
      </c>
      <c r="C16" s="10">
        <v>1122</v>
      </c>
      <c r="D16" s="10">
        <v>1132</v>
      </c>
      <c r="E16" s="11" t="s">
        <v>31</v>
      </c>
      <c r="F16" s="11" t="s">
        <v>431</v>
      </c>
      <c r="G16" s="11" t="s">
        <v>53</v>
      </c>
      <c r="H16" s="11" t="s">
        <v>468</v>
      </c>
      <c r="I16" s="39" t="s">
        <v>616</v>
      </c>
      <c r="J16" s="40" t="s">
        <v>675</v>
      </c>
      <c r="K16" s="10"/>
      <c r="L16" s="19" t="s">
        <v>617</v>
      </c>
      <c r="M16" s="7" t="str">
        <f t="shared" si="0"/>
        <v>武汉威伟机械</v>
      </c>
      <c r="N16" s="26" t="str">
        <f>VLOOKUP(P16,ch!$A$1:$B$32,2,0)</f>
        <v>鄂AF1588</v>
      </c>
      <c r="O16" s="10" t="s">
        <v>163</v>
      </c>
      <c r="P16" s="29" t="s">
        <v>117</v>
      </c>
      <c r="Q16" s="7" t="str">
        <f t="shared" si="1"/>
        <v>9.6米</v>
      </c>
      <c r="R16" s="14">
        <v>14</v>
      </c>
      <c r="S16" s="14">
        <v>0</v>
      </c>
      <c r="T16" s="14">
        <f t="shared" ref="T16" si="10">SUM(R16:S16)</f>
        <v>14</v>
      </c>
      <c r="U16" s="7" t="str">
        <f t="shared" si="7"/>
        <v>分拣摆渡</v>
      </c>
    </row>
    <row r="17" spans="1:21" s="35" customFormat="1" ht="18.75">
      <c r="A17" s="8">
        <v>43196</v>
      </c>
      <c r="B17" s="10" t="s">
        <v>89</v>
      </c>
      <c r="C17" s="10">
        <v>935</v>
      </c>
      <c r="D17" s="10">
        <v>945</v>
      </c>
      <c r="E17" s="11" t="s">
        <v>31</v>
      </c>
      <c r="F17" s="11" t="s">
        <v>431</v>
      </c>
      <c r="G17" s="11" t="s">
        <v>53</v>
      </c>
      <c r="H17" s="11" t="s">
        <v>468</v>
      </c>
      <c r="I17" s="39" t="s">
        <v>618</v>
      </c>
      <c r="J17" s="40" t="s">
        <v>676</v>
      </c>
      <c r="K17" s="10"/>
      <c r="L17" s="19" t="s">
        <v>619</v>
      </c>
      <c r="M17" s="7" t="str">
        <f t="shared" si="0"/>
        <v>武汉威伟机械</v>
      </c>
      <c r="N17" s="26" t="str">
        <f>VLOOKUP(P17,ch!$A$1:$B$32,2,0)</f>
        <v>鄂AF1588</v>
      </c>
      <c r="O17" s="10" t="s">
        <v>163</v>
      </c>
      <c r="P17" s="29" t="s">
        <v>117</v>
      </c>
      <c r="Q17" s="7" t="str">
        <f t="shared" si="1"/>
        <v>9.6米</v>
      </c>
      <c r="R17" s="14">
        <v>14</v>
      </c>
      <c r="S17" s="14">
        <v>0</v>
      </c>
      <c r="T17" s="14">
        <f t="shared" ref="T17" si="11">SUM(R17:S17)</f>
        <v>14</v>
      </c>
      <c r="U17" s="7" t="str">
        <f t="shared" si="7"/>
        <v>分拣摆渡</v>
      </c>
    </row>
    <row r="18" spans="1:21" s="35" customFormat="1" ht="18.75">
      <c r="A18" s="8">
        <v>43196</v>
      </c>
      <c r="B18" s="10" t="s">
        <v>71</v>
      </c>
      <c r="C18" s="10">
        <v>35</v>
      </c>
      <c r="D18" s="10">
        <v>45</v>
      </c>
      <c r="E18" s="11" t="s">
        <v>31</v>
      </c>
      <c r="F18" s="11" t="s">
        <v>431</v>
      </c>
      <c r="G18" s="11" t="s">
        <v>53</v>
      </c>
      <c r="H18" s="11" t="s">
        <v>468</v>
      </c>
      <c r="I18" s="39" t="s">
        <v>620</v>
      </c>
      <c r="J18" s="40" t="s">
        <v>677</v>
      </c>
      <c r="K18" s="10"/>
      <c r="L18" s="19" t="s">
        <v>621</v>
      </c>
      <c r="M18" s="7" t="str">
        <f t="shared" si="0"/>
        <v>武汉威伟机械</v>
      </c>
      <c r="N18" s="26" t="str">
        <f>VLOOKUP(P18,ch!$A$1:$B$32,2,0)</f>
        <v>鄂AF1588</v>
      </c>
      <c r="O18" s="10" t="s">
        <v>163</v>
      </c>
      <c r="P18" s="29" t="s">
        <v>117</v>
      </c>
      <c r="Q18" s="7" t="str">
        <f t="shared" si="1"/>
        <v>9.6米</v>
      </c>
      <c r="R18" s="14">
        <v>14</v>
      </c>
      <c r="S18" s="14">
        <v>0</v>
      </c>
      <c r="T18" s="14">
        <f t="shared" ref="T18:T19" si="12">SUM(R18:S18)</f>
        <v>14</v>
      </c>
      <c r="U18" s="7" t="str">
        <f t="shared" si="7"/>
        <v>分拣摆渡</v>
      </c>
    </row>
    <row r="19" spans="1:21" s="35" customFormat="1" ht="18.75">
      <c r="A19" s="8">
        <v>43196</v>
      </c>
      <c r="B19" s="10" t="s">
        <v>629</v>
      </c>
      <c r="C19" s="10">
        <v>2130</v>
      </c>
      <c r="D19" s="10">
        <v>2140</v>
      </c>
      <c r="E19" s="11" t="s">
        <v>119</v>
      </c>
      <c r="F19" s="11" t="s">
        <v>482</v>
      </c>
      <c r="G19" s="11" t="s">
        <v>53</v>
      </c>
      <c r="H19" s="11" t="s">
        <v>468</v>
      </c>
      <c r="I19" s="39" t="s">
        <v>630</v>
      </c>
      <c r="J19" s="40" t="s">
        <v>678</v>
      </c>
      <c r="K19" s="10"/>
      <c r="L19" s="19" t="s">
        <v>631</v>
      </c>
      <c r="M19" s="7" t="str">
        <f t="shared" si="0"/>
        <v>武汉威伟机械</v>
      </c>
      <c r="N19" s="26" t="str">
        <f>VLOOKUP(P19,ch!$A$1:$B$32,2,0)</f>
        <v>鄂AFX299</v>
      </c>
      <c r="O19" s="10" t="s">
        <v>364</v>
      </c>
      <c r="P19" s="29" t="s">
        <v>632</v>
      </c>
      <c r="Q19" s="7" t="str">
        <f t="shared" si="1"/>
        <v>9.6米</v>
      </c>
      <c r="R19" s="14">
        <v>1</v>
      </c>
      <c r="S19" s="14">
        <v>0</v>
      </c>
      <c r="T19" s="14">
        <f t="shared" si="12"/>
        <v>1</v>
      </c>
      <c r="U19" s="7" t="str">
        <f t="shared" si="7"/>
        <v>分拣摆渡</v>
      </c>
    </row>
    <row r="20" spans="1:21" s="35" customFormat="1" ht="18.75">
      <c r="A20" s="8">
        <v>43196</v>
      </c>
      <c r="B20" s="10" t="s">
        <v>629</v>
      </c>
      <c r="C20" s="10">
        <v>2020</v>
      </c>
      <c r="D20" s="10">
        <v>2030</v>
      </c>
      <c r="E20" s="11" t="s">
        <v>119</v>
      </c>
      <c r="F20" s="11" t="s">
        <v>482</v>
      </c>
      <c r="G20" s="11" t="s">
        <v>53</v>
      </c>
      <c r="H20" s="11" t="s">
        <v>468</v>
      </c>
      <c r="I20" s="39" t="s">
        <v>633</v>
      </c>
      <c r="J20" s="40" t="s">
        <v>679</v>
      </c>
      <c r="K20" s="10"/>
      <c r="L20" s="19" t="s">
        <v>634</v>
      </c>
      <c r="M20" s="7" t="str">
        <f t="shared" si="0"/>
        <v>武汉威伟机械</v>
      </c>
      <c r="N20" s="26" t="str">
        <f>VLOOKUP(P20,ch!$A$1:$B$32,2,0)</f>
        <v>鄂AFX299</v>
      </c>
      <c r="O20" s="10" t="s">
        <v>364</v>
      </c>
      <c r="P20" s="29" t="s">
        <v>632</v>
      </c>
      <c r="Q20" s="7" t="str">
        <f t="shared" si="1"/>
        <v>9.6米</v>
      </c>
      <c r="R20" s="14">
        <v>1</v>
      </c>
      <c r="S20" s="14">
        <v>0</v>
      </c>
      <c r="T20" s="14">
        <f t="shared" ref="T20:T31" si="13">SUM(R20:S20)</f>
        <v>1</v>
      </c>
      <c r="U20" s="7" t="str">
        <f t="shared" si="7"/>
        <v>分拣摆渡</v>
      </c>
    </row>
    <row r="21" spans="1:21" s="35" customFormat="1" ht="18.75">
      <c r="A21" s="8">
        <v>43196</v>
      </c>
      <c r="B21" s="10" t="s">
        <v>629</v>
      </c>
      <c r="C21" s="10">
        <v>1630</v>
      </c>
      <c r="D21" s="10">
        <v>1640</v>
      </c>
      <c r="E21" s="11" t="s">
        <v>119</v>
      </c>
      <c r="F21" s="11" t="s">
        <v>482</v>
      </c>
      <c r="G21" s="11" t="s">
        <v>53</v>
      </c>
      <c r="H21" s="11" t="s">
        <v>468</v>
      </c>
      <c r="I21" s="39" t="s">
        <v>635</v>
      </c>
      <c r="J21" s="40" t="s">
        <v>680</v>
      </c>
      <c r="K21" s="10"/>
      <c r="L21" s="19" t="s">
        <v>636</v>
      </c>
      <c r="M21" s="7" t="str">
        <f t="shared" si="0"/>
        <v>武汉威伟机械</v>
      </c>
      <c r="N21" s="26" t="str">
        <f>VLOOKUP(P21,ch!$A$1:$B$32,2,0)</f>
        <v>鄂AFX299</v>
      </c>
      <c r="O21" s="10" t="s">
        <v>364</v>
      </c>
      <c r="P21" s="29" t="s">
        <v>632</v>
      </c>
      <c r="Q21" s="7" t="str">
        <f t="shared" si="1"/>
        <v>9.6米</v>
      </c>
      <c r="R21" s="14">
        <v>1</v>
      </c>
      <c r="S21" s="14">
        <v>0</v>
      </c>
      <c r="T21" s="14">
        <f t="shared" si="13"/>
        <v>1</v>
      </c>
      <c r="U21" s="7" t="str">
        <f t="shared" si="7"/>
        <v>分拣摆渡</v>
      </c>
    </row>
    <row r="22" spans="1:21" s="35" customFormat="1" ht="18.75">
      <c r="A22" s="8">
        <v>43196</v>
      </c>
      <c r="B22" s="10" t="s">
        <v>629</v>
      </c>
      <c r="C22" s="10">
        <v>1530</v>
      </c>
      <c r="D22" s="10">
        <v>1540</v>
      </c>
      <c r="E22" s="11" t="s">
        <v>119</v>
      </c>
      <c r="F22" s="11" t="s">
        <v>482</v>
      </c>
      <c r="G22" s="11" t="s">
        <v>53</v>
      </c>
      <c r="H22" s="11" t="s">
        <v>468</v>
      </c>
      <c r="I22" s="39" t="s">
        <v>637</v>
      </c>
      <c r="J22" s="40" t="s">
        <v>681</v>
      </c>
      <c r="K22" s="10"/>
      <c r="L22" s="19" t="s">
        <v>638</v>
      </c>
      <c r="M22" s="7" t="str">
        <f t="shared" si="0"/>
        <v>武汉威伟机械</v>
      </c>
      <c r="N22" s="26" t="str">
        <f>VLOOKUP(P22,ch!$A$1:$B$32,2,0)</f>
        <v>鄂AFX299</v>
      </c>
      <c r="O22" s="10" t="s">
        <v>364</v>
      </c>
      <c r="P22" s="29" t="s">
        <v>632</v>
      </c>
      <c r="Q22" s="7" t="str">
        <f t="shared" si="1"/>
        <v>9.6米</v>
      </c>
      <c r="R22" s="14">
        <v>1</v>
      </c>
      <c r="S22" s="14">
        <v>0</v>
      </c>
      <c r="T22" s="14">
        <f t="shared" si="13"/>
        <v>1</v>
      </c>
      <c r="U22" s="7" t="str">
        <f t="shared" si="7"/>
        <v>分拣摆渡</v>
      </c>
    </row>
    <row r="23" spans="1:21" s="35" customFormat="1" ht="18.75">
      <c r="A23" s="8">
        <v>43196</v>
      </c>
      <c r="B23" s="10" t="s">
        <v>629</v>
      </c>
      <c r="C23" s="10">
        <v>1420</v>
      </c>
      <c r="D23" s="10">
        <v>1430</v>
      </c>
      <c r="E23" s="11" t="s">
        <v>119</v>
      </c>
      <c r="F23" s="11" t="s">
        <v>482</v>
      </c>
      <c r="G23" s="11" t="s">
        <v>53</v>
      </c>
      <c r="H23" s="11" t="s">
        <v>468</v>
      </c>
      <c r="I23" s="39" t="s">
        <v>639</v>
      </c>
      <c r="J23" s="40" t="s">
        <v>682</v>
      </c>
      <c r="K23" s="10"/>
      <c r="L23" s="19" t="s">
        <v>640</v>
      </c>
      <c r="M23" s="7" t="str">
        <f t="shared" si="0"/>
        <v>武汉威伟机械</v>
      </c>
      <c r="N23" s="26" t="str">
        <f>VLOOKUP(P23,ch!$A$1:$B$32,2,0)</f>
        <v>鄂AFX299</v>
      </c>
      <c r="O23" s="10" t="s">
        <v>364</v>
      </c>
      <c r="P23" s="29" t="s">
        <v>632</v>
      </c>
      <c r="Q23" s="7" t="str">
        <f t="shared" si="1"/>
        <v>9.6米</v>
      </c>
      <c r="R23" s="14">
        <v>1</v>
      </c>
      <c r="S23" s="14">
        <v>0</v>
      </c>
      <c r="T23" s="14">
        <f t="shared" si="13"/>
        <v>1</v>
      </c>
      <c r="U23" s="7" t="str">
        <f t="shared" si="7"/>
        <v>分拣摆渡</v>
      </c>
    </row>
    <row r="24" spans="1:21" s="35" customFormat="1" ht="18.75">
      <c r="A24" s="8">
        <v>43196</v>
      </c>
      <c r="B24" s="10" t="s">
        <v>629</v>
      </c>
      <c r="C24" s="10">
        <v>1135</v>
      </c>
      <c r="D24" s="10">
        <v>1145</v>
      </c>
      <c r="E24" s="11" t="s">
        <v>119</v>
      </c>
      <c r="F24" s="11" t="s">
        <v>482</v>
      </c>
      <c r="G24" s="11" t="s">
        <v>53</v>
      </c>
      <c r="H24" s="11" t="s">
        <v>468</v>
      </c>
      <c r="I24" s="39" t="s">
        <v>641</v>
      </c>
      <c r="J24" s="40" t="s">
        <v>683</v>
      </c>
      <c r="K24" s="10"/>
      <c r="L24" s="19" t="s">
        <v>642</v>
      </c>
      <c r="M24" s="7" t="str">
        <f t="shared" si="0"/>
        <v>武汉威伟机械</v>
      </c>
      <c r="N24" s="26" t="str">
        <f>VLOOKUP(P24,ch!$A$1:$B$32,2,0)</f>
        <v>鄂AFX299</v>
      </c>
      <c r="O24" s="10" t="s">
        <v>364</v>
      </c>
      <c r="P24" s="29" t="s">
        <v>632</v>
      </c>
      <c r="Q24" s="7" t="str">
        <f t="shared" si="1"/>
        <v>9.6米</v>
      </c>
      <c r="R24" s="14">
        <v>1</v>
      </c>
      <c r="S24" s="14">
        <v>0</v>
      </c>
      <c r="T24" s="14">
        <f t="shared" si="13"/>
        <v>1</v>
      </c>
      <c r="U24" s="7" t="str">
        <f t="shared" si="7"/>
        <v>分拣摆渡</v>
      </c>
    </row>
    <row r="25" spans="1:21" s="35" customFormat="1" ht="18.75">
      <c r="A25" s="8">
        <v>43196</v>
      </c>
      <c r="B25" s="10" t="s">
        <v>629</v>
      </c>
      <c r="C25" s="10">
        <v>1030</v>
      </c>
      <c r="D25" s="10">
        <v>1040</v>
      </c>
      <c r="E25" s="11" t="s">
        <v>119</v>
      </c>
      <c r="F25" s="11" t="s">
        <v>482</v>
      </c>
      <c r="G25" s="11" t="s">
        <v>53</v>
      </c>
      <c r="H25" s="11" t="s">
        <v>468</v>
      </c>
      <c r="I25" s="39" t="s">
        <v>643</v>
      </c>
      <c r="J25" s="40" t="s">
        <v>684</v>
      </c>
      <c r="K25" s="10"/>
      <c r="L25" s="19" t="s">
        <v>644</v>
      </c>
      <c r="M25" s="7" t="str">
        <f t="shared" si="0"/>
        <v>武汉威伟机械</v>
      </c>
      <c r="N25" s="26" t="str">
        <f>VLOOKUP(P25,ch!$A$1:$B$32,2,0)</f>
        <v>鄂AFX299</v>
      </c>
      <c r="O25" s="10" t="s">
        <v>364</v>
      </c>
      <c r="P25" s="29" t="s">
        <v>632</v>
      </c>
      <c r="Q25" s="7" t="str">
        <f t="shared" si="1"/>
        <v>9.6米</v>
      </c>
      <c r="R25" s="14">
        <v>1</v>
      </c>
      <c r="S25" s="14">
        <v>0</v>
      </c>
      <c r="T25" s="14">
        <f t="shared" si="13"/>
        <v>1</v>
      </c>
      <c r="U25" s="7" t="str">
        <f t="shared" si="7"/>
        <v>分拣摆渡</v>
      </c>
    </row>
    <row r="26" spans="1:21" s="35" customFormat="1" ht="18.75">
      <c r="A26" s="8">
        <v>43196</v>
      </c>
      <c r="B26" s="10" t="s">
        <v>629</v>
      </c>
      <c r="C26" s="10">
        <v>2320</v>
      </c>
      <c r="D26" s="10">
        <v>2330</v>
      </c>
      <c r="E26" s="11" t="s">
        <v>119</v>
      </c>
      <c r="F26" s="11" t="s">
        <v>482</v>
      </c>
      <c r="G26" s="11" t="s">
        <v>53</v>
      </c>
      <c r="H26" s="11" t="s">
        <v>468</v>
      </c>
      <c r="I26" s="39" t="s">
        <v>658</v>
      </c>
      <c r="J26" s="40" t="s">
        <v>685</v>
      </c>
      <c r="K26" s="10"/>
      <c r="L26" s="19" t="s">
        <v>645</v>
      </c>
      <c r="M26" s="7" t="str">
        <f t="shared" si="0"/>
        <v>武汉威伟机械</v>
      </c>
      <c r="N26" s="26" t="str">
        <f>VLOOKUP(P26,ch!$A$1:$B$32,2,0)</f>
        <v>鄂AFX299</v>
      </c>
      <c r="O26" s="10" t="s">
        <v>364</v>
      </c>
      <c r="P26" s="29" t="s">
        <v>632</v>
      </c>
      <c r="Q26" s="7" t="str">
        <f t="shared" si="1"/>
        <v>9.6米</v>
      </c>
      <c r="R26" s="14">
        <v>1</v>
      </c>
      <c r="S26" s="14">
        <v>0</v>
      </c>
      <c r="T26" s="14">
        <f t="shared" si="13"/>
        <v>1</v>
      </c>
      <c r="U26" s="7" t="str">
        <f t="shared" si="7"/>
        <v>分拣摆渡</v>
      </c>
    </row>
    <row r="27" spans="1:21" s="35" customFormat="1" ht="18.75">
      <c r="A27" s="8">
        <v>43196</v>
      </c>
      <c r="B27" s="10" t="s">
        <v>71</v>
      </c>
      <c r="C27" s="10">
        <v>2235</v>
      </c>
      <c r="D27" s="10">
        <v>2249</v>
      </c>
      <c r="E27" s="11" t="s">
        <v>31</v>
      </c>
      <c r="F27" s="11" t="s">
        <v>431</v>
      </c>
      <c r="G27" s="11" t="s">
        <v>53</v>
      </c>
      <c r="H27" s="11" t="s">
        <v>468</v>
      </c>
      <c r="I27" s="39" t="s">
        <v>646</v>
      </c>
      <c r="J27" s="40" t="s">
        <v>686</v>
      </c>
      <c r="K27" s="10"/>
      <c r="L27" s="19" t="s">
        <v>647</v>
      </c>
      <c r="M27" s="7" t="str">
        <f t="shared" si="0"/>
        <v>武汉威伟机械</v>
      </c>
      <c r="N27" s="26" t="str">
        <f>VLOOKUP(P27,ch!$A$1:$B$32,2,0)</f>
        <v>鄂AMT870</v>
      </c>
      <c r="O27" s="10" t="s">
        <v>164</v>
      </c>
      <c r="P27" s="29" t="s">
        <v>648</v>
      </c>
      <c r="Q27" s="7" t="str">
        <f t="shared" si="1"/>
        <v>9.6米</v>
      </c>
      <c r="R27" s="14">
        <v>14</v>
      </c>
      <c r="S27" s="14">
        <v>0</v>
      </c>
      <c r="T27" s="14">
        <f t="shared" si="13"/>
        <v>14</v>
      </c>
      <c r="U27" s="7" t="str">
        <f t="shared" si="7"/>
        <v>分拣摆渡</v>
      </c>
    </row>
    <row r="28" spans="1:21" s="35" customFormat="1" ht="18.75">
      <c r="A28" s="8">
        <v>43196</v>
      </c>
      <c r="B28" s="10" t="s">
        <v>71</v>
      </c>
      <c r="C28" s="10">
        <v>1930</v>
      </c>
      <c r="D28" s="10">
        <v>1940</v>
      </c>
      <c r="E28" s="11" t="s">
        <v>31</v>
      </c>
      <c r="F28" s="11" t="s">
        <v>431</v>
      </c>
      <c r="G28" s="11" t="s">
        <v>53</v>
      </c>
      <c r="H28" s="11" t="s">
        <v>468</v>
      </c>
      <c r="I28" s="39" t="s">
        <v>649</v>
      </c>
      <c r="J28" s="40" t="s">
        <v>687</v>
      </c>
      <c r="K28" s="10"/>
      <c r="L28" s="19" t="s">
        <v>650</v>
      </c>
      <c r="M28" s="7" t="str">
        <f t="shared" si="0"/>
        <v>武汉威伟机械</v>
      </c>
      <c r="N28" s="26" t="str">
        <f>VLOOKUP(P28,ch!$A$1:$B$32,2,0)</f>
        <v>鄂AMT870</v>
      </c>
      <c r="O28" s="10" t="s">
        <v>164</v>
      </c>
      <c r="P28" s="29" t="s">
        <v>648</v>
      </c>
      <c r="Q28" s="7" t="str">
        <f t="shared" si="1"/>
        <v>9.6米</v>
      </c>
      <c r="R28" s="14">
        <v>14</v>
      </c>
      <c r="S28" s="14">
        <v>0</v>
      </c>
      <c r="T28" s="14">
        <f t="shared" si="13"/>
        <v>14</v>
      </c>
      <c r="U28" s="7" t="str">
        <f t="shared" si="7"/>
        <v>分拣摆渡</v>
      </c>
    </row>
    <row r="29" spans="1:21" s="35" customFormat="1" ht="18.75">
      <c r="A29" s="8">
        <v>43196</v>
      </c>
      <c r="B29" s="10" t="s">
        <v>89</v>
      </c>
      <c r="C29" s="10">
        <v>1521</v>
      </c>
      <c r="D29" s="10">
        <v>1531</v>
      </c>
      <c r="E29" s="11" t="s">
        <v>31</v>
      </c>
      <c r="F29" s="11" t="s">
        <v>431</v>
      </c>
      <c r="G29" s="11" t="s">
        <v>53</v>
      </c>
      <c r="H29" s="11" t="s">
        <v>468</v>
      </c>
      <c r="I29" s="39" t="s">
        <v>651</v>
      </c>
      <c r="J29" s="40" t="s">
        <v>688</v>
      </c>
      <c r="K29" s="10"/>
      <c r="L29" s="19" t="s">
        <v>652</v>
      </c>
      <c r="M29" s="7" t="str">
        <f t="shared" si="0"/>
        <v>武汉威伟机械</v>
      </c>
      <c r="N29" s="26" t="str">
        <f>VLOOKUP(P29,ch!$A$1:$B$32,2,0)</f>
        <v>鄂AMT870</v>
      </c>
      <c r="O29" s="10" t="s">
        <v>164</v>
      </c>
      <c r="P29" s="29" t="s">
        <v>648</v>
      </c>
      <c r="Q29" s="7" t="str">
        <f t="shared" si="1"/>
        <v>9.6米</v>
      </c>
      <c r="R29" s="14">
        <v>14</v>
      </c>
      <c r="S29" s="14">
        <v>0</v>
      </c>
      <c r="T29" s="14">
        <f t="shared" si="13"/>
        <v>14</v>
      </c>
      <c r="U29" s="7" t="str">
        <f t="shared" si="7"/>
        <v>分拣摆渡</v>
      </c>
    </row>
    <row r="30" spans="1:21" s="35" customFormat="1" ht="18.75">
      <c r="A30" s="8">
        <v>43196</v>
      </c>
      <c r="B30" s="10" t="s">
        <v>89</v>
      </c>
      <c r="C30" s="10">
        <v>1123</v>
      </c>
      <c r="D30" s="10">
        <v>1133</v>
      </c>
      <c r="E30" s="11" t="s">
        <v>31</v>
      </c>
      <c r="F30" s="11" t="s">
        <v>431</v>
      </c>
      <c r="G30" s="11" t="s">
        <v>53</v>
      </c>
      <c r="H30" s="11" t="s">
        <v>468</v>
      </c>
      <c r="I30" s="39" t="s">
        <v>653</v>
      </c>
      <c r="J30" s="40" t="s">
        <v>689</v>
      </c>
      <c r="K30" s="10"/>
      <c r="L30" s="19" t="s">
        <v>654</v>
      </c>
      <c r="M30" s="7" t="str">
        <f t="shared" si="0"/>
        <v>武汉威伟机械</v>
      </c>
      <c r="N30" s="26" t="str">
        <f>VLOOKUP(P30,ch!$A$1:$B$32,2,0)</f>
        <v>鄂AMT870</v>
      </c>
      <c r="O30" s="10" t="s">
        <v>164</v>
      </c>
      <c r="P30" s="29" t="s">
        <v>648</v>
      </c>
      <c r="Q30" s="7" t="str">
        <f t="shared" si="1"/>
        <v>9.6米</v>
      </c>
      <c r="R30" s="14">
        <v>6</v>
      </c>
      <c r="S30" s="14">
        <v>0</v>
      </c>
      <c r="T30" s="14">
        <f t="shared" si="13"/>
        <v>6</v>
      </c>
      <c r="U30" s="7" t="str">
        <f t="shared" si="7"/>
        <v>分拣摆渡</v>
      </c>
    </row>
    <row r="31" spans="1:21" s="35" customFormat="1" ht="18.75">
      <c r="A31" s="8">
        <v>43196</v>
      </c>
      <c r="B31" s="10" t="s">
        <v>89</v>
      </c>
      <c r="C31" s="10">
        <v>1030</v>
      </c>
      <c r="D31" s="10">
        <v>1040</v>
      </c>
      <c r="E31" s="11" t="s">
        <v>31</v>
      </c>
      <c r="F31" s="11" t="s">
        <v>431</v>
      </c>
      <c r="G31" s="11" t="s">
        <v>53</v>
      </c>
      <c r="H31" s="11" t="s">
        <v>468</v>
      </c>
      <c r="I31" s="39" t="s">
        <v>655</v>
      </c>
      <c r="J31" s="40" t="s">
        <v>690</v>
      </c>
      <c r="K31" s="10"/>
      <c r="L31" s="19" t="s">
        <v>656</v>
      </c>
      <c r="M31" s="7" t="str">
        <f t="shared" si="0"/>
        <v>武汉威伟机械</v>
      </c>
      <c r="N31" s="26" t="str">
        <f>VLOOKUP(P31,ch!$A$1:$B$32,2,0)</f>
        <v>鄂AMT870</v>
      </c>
      <c r="O31" s="10" t="s">
        <v>164</v>
      </c>
      <c r="P31" s="29" t="s">
        <v>648</v>
      </c>
      <c r="Q31" s="7" t="str">
        <f t="shared" si="1"/>
        <v>9.6米</v>
      </c>
      <c r="R31" s="14">
        <v>14</v>
      </c>
      <c r="S31" s="14">
        <v>0</v>
      </c>
      <c r="T31" s="14">
        <f t="shared" si="13"/>
        <v>14</v>
      </c>
      <c r="U31" s="7" t="str">
        <f t="shared" si="7"/>
        <v>分拣摆渡</v>
      </c>
    </row>
    <row r="32" spans="1:21" s="35" customFormat="1" ht="18.75">
      <c r="A32" s="8"/>
      <c r="B32" s="10"/>
      <c r="C32" s="10"/>
      <c r="D32" s="10"/>
      <c r="E32" s="11"/>
      <c r="F32" s="11"/>
      <c r="G32" s="11"/>
      <c r="H32" s="11"/>
      <c r="I32" s="39"/>
      <c r="J32" s="39"/>
      <c r="K32" s="10"/>
      <c r="L32" s="19"/>
      <c r="M32" s="7"/>
      <c r="N32" s="26"/>
      <c r="O32" s="10"/>
      <c r="P32" s="29"/>
      <c r="Q32" s="7"/>
      <c r="R32" s="14"/>
      <c r="S32" s="14"/>
      <c r="T32" s="14"/>
      <c r="U32" s="7"/>
    </row>
    <row r="33" spans="1:21" s="35" customFormat="1" ht="18.75">
      <c r="A33" s="8"/>
      <c r="B33" s="10"/>
      <c r="C33" s="10"/>
      <c r="D33" s="10"/>
      <c r="E33" s="11"/>
      <c r="F33" s="11"/>
      <c r="G33" s="11"/>
      <c r="H33" s="11"/>
      <c r="I33" s="39"/>
      <c r="J33" s="39"/>
      <c r="K33" s="10"/>
      <c r="L33" s="19"/>
      <c r="M33" s="7"/>
      <c r="N33" s="26"/>
      <c r="O33" s="10"/>
      <c r="P33" s="29"/>
      <c r="Q33" s="7"/>
      <c r="R33" s="14"/>
      <c r="S33" s="14"/>
      <c r="T33" s="14"/>
      <c r="U33" s="7"/>
    </row>
    <row r="34" spans="1:21" s="35" customFormat="1" ht="18.75">
      <c r="A34" s="8"/>
      <c r="B34" s="10"/>
      <c r="C34" s="10"/>
      <c r="D34" s="10"/>
      <c r="E34" s="11"/>
      <c r="F34" s="11"/>
      <c r="G34" s="11"/>
      <c r="H34" s="11"/>
      <c r="I34" s="39"/>
      <c r="J34" s="39"/>
      <c r="K34" s="10"/>
      <c r="L34" s="19"/>
      <c r="M34" s="7"/>
      <c r="N34" s="26"/>
      <c r="O34" s="10"/>
      <c r="P34" s="29"/>
      <c r="Q34" s="7"/>
      <c r="R34" s="14"/>
      <c r="S34" s="14"/>
      <c r="T34" s="14"/>
      <c r="U34" s="7"/>
    </row>
    <row r="35" spans="1:21" s="35" customFormat="1" ht="18.75">
      <c r="A35" s="8"/>
      <c r="B35" s="10"/>
      <c r="C35" s="10"/>
      <c r="D35" s="10"/>
      <c r="E35" s="11"/>
      <c r="F35" s="11"/>
      <c r="G35" s="11"/>
      <c r="H35" s="11"/>
      <c r="I35" s="39"/>
      <c r="J35" s="39"/>
      <c r="K35" s="10"/>
      <c r="L35" s="19"/>
      <c r="M35" s="7"/>
      <c r="N35" s="26"/>
      <c r="O35" s="10"/>
      <c r="P35" s="29"/>
      <c r="Q35" s="7"/>
      <c r="R35" s="14"/>
      <c r="S35" s="14"/>
      <c r="T35" s="14"/>
      <c r="U35" s="7"/>
    </row>
    <row r="36" spans="1:21" s="35" customFormat="1" ht="18.75">
      <c r="A36" s="8"/>
      <c r="B36" s="10"/>
      <c r="C36" s="10"/>
      <c r="D36" s="10"/>
      <c r="E36" s="11"/>
      <c r="F36" s="11"/>
      <c r="G36" s="11"/>
      <c r="H36" s="11"/>
      <c r="I36" s="39"/>
      <c r="J36" s="39"/>
      <c r="K36" s="10"/>
      <c r="L36" s="19"/>
      <c r="M36" s="7"/>
      <c r="N36" s="26"/>
      <c r="O36" s="10"/>
      <c r="P36" s="29"/>
      <c r="Q36" s="7"/>
      <c r="R36" s="14"/>
      <c r="S36" s="14"/>
      <c r="T36" s="14"/>
      <c r="U36" s="7"/>
    </row>
    <row r="37" spans="1:21" s="35" customFormat="1" ht="18.75">
      <c r="A37" s="8"/>
      <c r="B37" s="10"/>
      <c r="C37" s="10"/>
      <c r="D37" s="10"/>
      <c r="E37" s="11"/>
      <c r="F37" s="11"/>
      <c r="G37" s="11"/>
      <c r="H37" s="11"/>
      <c r="I37" s="39"/>
      <c r="J37" s="39"/>
      <c r="K37" s="10"/>
      <c r="L37" s="19"/>
      <c r="M37" s="7"/>
      <c r="N37" s="26"/>
      <c r="O37" s="10"/>
      <c r="P37" s="29"/>
      <c r="Q37" s="7"/>
      <c r="R37" s="14"/>
      <c r="S37" s="14"/>
      <c r="T37" s="14"/>
      <c r="U37" s="7"/>
    </row>
    <row r="38" spans="1:21" s="35" customFormat="1" ht="18.75">
      <c r="A38" s="8"/>
      <c r="B38" s="10"/>
      <c r="C38" s="10"/>
      <c r="D38" s="10"/>
      <c r="E38" s="11"/>
      <c r="F38" s="11"/>
      <c r="G38" s="11"/>
      <c r="H38" s="11"/>
      <c r="I38" s="39"/>
      <c r="J38" s="39"/>
      <c r="K38" s="10"/>
      <c r="L38" s="19"/>
      <c r="M38" s="7"/>
      <c r="N38" s="26"/>
      <c r="O38" s="10"/>
      <c r="P38" s="29"/>
      <c r="Q38" s="7"/>
      <c r="R38" s="14"/>
      <c r="S38" s="14"/>
      <c r="T38" s="14"/>
      <c r="U38" s="7"/>
    </row>
    <row r="39" spans="1:21" s="35" customFormat="1" ht="18.75">
      <c r="A39" s="8"/>
      <c r="B39" s="10"/>
      <c r="C39" s="10"/>
      <c r="D39" s="10"/>
      <c r="E39" s="11"/>
      <c r="F39" s="11"/>
      <c r="G39" s="11"/>
      <c r="H39" s="11"/>
      <c r="I39" s="39"/>
      <c r="J39" s="39"/>
      <c r="K39" s="10"/>
      <c r="L39" s="19"/>
      <c r="M39" s="7"/>
      <c r="N39" s="26"/>
      <c r="O39" s="10"/>
      <c r="P39" s="29"/>
      <c r="Q39" s="7"/>
      <c r="R39" s="14"/>
      <c r="S39" s="14"/>
      <c r="T39" s="14"/>
      <c r="U39" s="7"/>
    </row>
    <row r="40" spans="1:21" s="35" customFormat="1" ht="18.75">
      <c r="A40" s="8"/>
      <c r="B40" s="10"/>
      <c r="C40" s="10"/>
      <c r="D40" s="10"/>
      <c r="E40" s="11"/>
      <c r="F40" s="11"/>
      <c r="G40" s="11"/>
      <c r="H40" s="11"/>
      <c r="I40" s="39"/>
      <c r="J40" s="39"/>
      <c r="K40" s="10"/>
      <c r="L40" s="19"/>
      <c r="M40" s="7"/>
      <c r="N40" s="26"/>
      <c r="O40" s="10"/>
      <c r="P40" s="29"/>
      <c r="Q40" s="7"/>
      <c r="R40" s="14"/>
      <c r="S40" s="14"/>
      <c r="T40" s="14"/>
      <c r="U40" s="7"/>
    </row>
    <row r="41" spans="1:21" s="35" customFormat="1" ht="18.75">
      <c r="A41" s="8"/>
      <c r="B41" s="10"/>
      <c r="C41" s="10"/>
      <c r="D41" s="10"/>
      <c r="E41" s="11"/>
      <c r="F41" s="11"/>
      <c r="G41" s="11"/>
      <c r="H41" s="11"/>
      <c r="I41" s="39"/>
      <c r="J41" s="39"/>
      <c r="K41" s="10"/>
      <c r="L41" s="19"/>
      <c r="M41" s="7"/>
      <c r="N41" s="26"/>
      <c r="O41" s="10"/>
      <c r="P41" s="29"/>
      <c r="Q41" s="7"/>
      <c r="R41" s="14"/>
      <c r="S41" s="14"/>
      <c r="T41" s="14"/>
      <c r="U41" s="7"/>
    </row>
    <row r="42" spans="1:21" s="35" customFormat="1" ht="18.75">
      <c r="A42" s="8"/>
      <c r="B42" s="10"/>
      <c r="C42" s="10"/>
      <c r="D42" s="10"/>
      <c r="E42" s="11"/>
      <c r="F42" s="11"/>
      <c r="G42" s="11"/>
      <c r="H42" s="11"/>
      <c r="I42" s="39"/>
      <c r="J42" s="39"/>
      <c r="K42" s="10"/>
      <c r="L42" s="19"/>
      <c r="M42" s="7"/>
      <c r="N42" s="26"/>
      <c r="O42" s="10"/>
      <c r="P42" s="29"/>
      <c r="Q42" s="7"/>
      <c r="R42" s="14"/>
      <c r="S42" s="14"/>
      <c r="T42" s="14"/>
      <c r="U42" s="7"/>
    </row>
    <row r="43" spans="1:21" s="35" customFormat="1" ht="18.75">
      <c r="A43" s="8"/>
      <c r="B43" s="10"/>
      <c r="C43" s="10"/>
      <c r="D43" s="10"/>
      <c r="E43" s="11"/>
      <c r="F43" s="11"/>
      <c r="G43" s="11"/>
      <c r="H43" s="11"/>
      <c r="I43" s="39"/>
      <c r="J43" s="39"/>
      <c r="K43" s="10"/>
      <c r="L43" s="19"/>
      <c r="M43" s="7"/>
      <c r="N43" s="26"/>
      <c r="O43" s="10"/>
      <c r="P43" s="29"/>
      <c r="Q43" s="7"/>
      <c r="R43" s="14"/>
      <c r="S43" s="14"/>
      <c r="T43" s="14"/>
      <c r="U43" s="7"/>
    </row>
    <row r="44" spans="1:21" s="35" customFormat="1" ht="18.75">
      <c r="A44" s="8"/>
      <c r="B44" s="10"/>
      <c r="C44" s="10"/>
      <c r="D44" s="10"/>
      <c r="E44" s="11"/>
      <c r="F44" s="11"/>
      <c r="G44" s="11"/>
      <c r="H44" s="11"/>
      <c r="I44" s="39"/>
      <c r="J44" s="39"/>
      <c r="K44" s="10"/>
      <c r="L44" s="19"/>
      <c r="M44" s="7"/>
      <c r="N44" s="26"/>
      <c r="O44" s="10"/>
      <c r="P44" s="29"/>
      <c r="Q44" s="7"/>
      <c r="R44" s="14"/>
      <c r="S44" s="14"/>
      <c r="T44" s="14"/>
      <c r="U44" s="7"/>
    </row>
    <row r="45" spans="1:21" s="35" customFormat="1" ht="18.75">
      <c r="A45" s="8"/>
      <c r="B45" s="10"/>
      <c r="C45" s="10"/>
      <c r="D45" s="10"/>
      <c r="E45" s="11"/>
      <c r="F45" s="11"/>
      <c r="G45" s="11"/>
      <c r="H45" s="11"/>
      <c r="I45" s="39"/>
      <c r="J45" s="39"/>
      <c r="K45" s="10"/>
      <c r="L45" s="19"/>
      <c r="M45" s="7"/>
      <c r="N45" s="26"/>
      <c r="O45" s="10"/>
      <c r="P45" s="29"/>
      <c r="Q45" s="7"/>
      <c r="R45" s="14"/>
      <c r="S45" s="14"/>
      <c r="T45" s="14"/>
      <c r="U45" s="7"/>
    </row>
    <row r="46" spans="1:21" s="35" customFormat="1" ht="18.75">
      <c r="A46" s="8"/>
      <c r="B46" s="10"/>
      <c r="C46" s="10"/>
      <c r="D46" s="10"/>
      <c r="E46" s="11"/>
      <c r="F46" s="11"/>
      <c r="G46" s="11"/>
      <c r="H46" s="11"/>
      <c r="I46" s="39"/>
      <c r="J46" s="39"/>
      <c r="K46" s="10"/>
      <c r="L46" s="19"/>
      <c r="M46" s="7"/>
      <c r="N46" s="26"/>
      <c r="O46" s="10"/>
      <c r="P46" s="29"/>
      <c r="Q46" s="7"/>
      <c r="R46" s="14"/>
      <c r="S46" s="14"/>
      <c r="T46" s="14"/>
      <c r="U46" s="7"/>
    </row>
    <row r="47" spans="1:21" s="35" customFormat="1" ht="18.75">
      <c r="A47" s="8"/>
      <c r="B47" s="10"/>
      <c r="C47" s="10"/>
      <c r="D47" s="10"/>
      <c r="E47" s="11"/>
      <c r="F47" s="11"/>
      <c r="G47" s="11"/>
      <c r="H47" s="11"/>
      <c r="I47" s="39"/>
      <c r="J47" s="39"/>
      <c r="K47" s="10"/>
      <c r="L47" s="19"/>
      <c r="M47" s="7"/>
      <c r="N47" s="26"/>
      <c r="O47" s="10"/>
      <c r="P47" s="29"/>
      <c r="Q47" s="7"/>
      <c r="R47" s="14"/>
      <c r="S47" s="14"/>
      <c r="T47" s="14"/>
      <c r="U47" s="7"/>
    </row>
    <row r="48" spans="1:21" s="35" customFormat="1" ht="18.75">
      <c r="A48" s="8"/>
      <c r="B48" s="10"/>
      <c r="C48" s="10"/>
      <c r="D48" s="10"/>
      <c r="E48" s="11"/>
      <c r="F48" s="11"/>
      <c r="G48" s="11"/>
      <c r="H48" s="11"/>
      <c r="I48" s="39"/>
      <c r="J48" s="39"/>
      <c r="K48" s="10"/>
      <c r="L48" s="19"/>
      <c r="M48" s="7"/>
      <c r="N48" s="26"/>
      <c r="O48" s="10"/>
      <c r="P48" s="29"/>
      <c r="Q48" s="7"/>
      <c r="R48" s="14"/>
      <c r="S48" s="14"/>
      <c r="T48" s="14"/>
      <c r="U48" s="7"/>
    </row>
    <row r="49" spans="1:21" s="35" customFormat="1" ht="18.75">
      <c r="A49" s="8"/>
      <c r="B49" s="10"/>
      <c r="C49" s="10"/>
      <c r="D49" s="10"/>
      <c r="E49" s="11"/>
      <c r="F49" s="11"/>
      <c r="G49" s="11"/>
      <c r="H49" s="11"/>
      <c r="I49" s="39"/>
      <c r="J49" s="39"/>
      <c r="K49" s="10"/>
      <c r="L49" s="19"/>
      <c r="M49" s="7"/>
      <c r="N49" s="26"/>
      <c r="O49" s="10"/>
      <c r="P49" s="29"/>
      <c r="Q49" s="7"/>
      <c r="R49" s="14"/>
      <c r="S49" s="14"/>
      <c r="T49" s="14"/>
      <c r="U49" s="7"/>
    </row>
    <row r="50" spans="1:21" s="35" customFormat="1" ht="18.75">
      <c r="A50" s="8"/>
      <c r="B50" s="10"/>
      <c r="C50" s="10"/>
      <c r="D50" s="10"/>
      <c r="E50" s="11"/>
      <c r="F50" s="11"/>
      <c r="G50" s="11"/>
      <c r="H50" s="11"/>
      <c r="I50" s="39"/>
      <c r="J50" s="39"/>
      <c r="K50" s="10"/>
      <c r="L50" s="19"/>
      <c r="M50" s="7"/>
      <c r="N50" s="26"/>
      <c r="O50" s="10"/>
      <c r="P50" s="29"/>
      <c r="Q50" s="7"/>
      <c r="R50" s="14"/>
      <c r="S50" s="14"/>
      <c r="T50" s="14"/>
      <c r="U50" s="7"/>
    </row>
    <row r="51" spans="1:21" s="35" customFormat="1" ht="18.75">
      <c r="A51" s="8"/>
      <c r="B51" s="10"/>
      <c r="C51" s="10"/>
      <c r="D51" s="10"/>
      <c r="E51" s="11"/>
      <c r="F51" s="11"/>
      <c r="G51" s="11"/>
      <c r="H51" s="11"/>
      <c r="I51" s="39"/>
      <c r="J51" s="39"/>
      <c r="K51" s="10"/>
      <c r="L51" s="19"/>
      <c r="M51" s="7"/>
      <c r="N51" s="26"/>
      <c r="O51" s="10"/>
      <c r="P51" s="29"/>
      <c r="Q51" s="7"/>
      <c r="R51" s="14"/>
      <c r="S51" s="14"/>
      <c r="T51" s="14"/>
      <c r="U51" s="7"/>
    </row>
    <row r="52" spans="1:21" s="35" customFormat="1" ht="18.75">
      <c r="A52" s="8"/>
      <c r="B52" s="10"/>
      <c r="C52" s="10"/>
      <c r="D52" s="10"/>
      <c r="E52" s="11"/>
      <c r="F52" s="11"/>
      <c r="G52" s="11"/>
      <c r="H52" s="11"/>
      <c r="I52" s="39"/>
      <c r="J52" s="39"/>
      <c r="K52" s="10"/>
      <c r="L52" s="19"/>
      <c r="M52" s="7"/>
      <c r="N52" s="26"/>
      <c r="O52" s="10"/>
      <c r="P52" s="29"/>
      <c r="Q52" s="7"/>
      <c r="R52" s="14"/>
      <c r="S52" s="14"/>
      <c r="T52" s="14"/>
      <c r="U52" s="7"/>
    </row>
    <row r="53" spans="1:21" s="35" customFormat="1" ht="18.75">
      <c r="A53" s="8"/>
      <c r="B53" s="10"/>
      <c r="C53" s="10"/>
      <c r="D53" s="10"/>
      <c r="E53" s="11"/>
      <c r="F53" s="11"/>
      <c r="G53" s="11"/>
      <c r="H53" s="11"/>
      <c r="I53" s="39"/>
      <c r="J53" s="39"/>
      <c r="K53" s="10"/>
      <c r="L53" s="19"/>
      <c r="M53" s="7"/>
      <c r="N53" s="26"/>
      <c r="O53" s="10"/>
      <c r="P53" s="29"/>
      <c r="Q53" s="7"/>
      <c r="R53" s="14"/>
      <c r="S53" s="14"/>
      <c r="T53" s="14"/>
      <c r="U53" s="7"/>
    </row>
    <row r="54" spans="1:21" s="35" customFormat="1" ht="18.75">
      <c r="A54" s="8"/>
      <c r="B54" s="10"/>
      <c r="C54" s="10"/>
      <c r="D54" s="10"/>
      <c r="E54" s="11"/>
      <c r="F54" s="11"/>
      <c r="G54" s="11"/>
      <c r="H54" s="11"/>
      <c r="I54" s="39"/>
      <c r="J54" s="39"/>
      <c r="K54" s="10"/>
      <c r="L54" s="19"/>
      <c r="M54" s="7"/>
      <c r="N54" s="26"/>
      <c r="O54" s="10"/>
      <c r="P54" s="29"/>
      <c r="Q54" s="7"/>
      <c r="R54" s="14"/>
      <c r="S54" s="14"/>
      <c r="T54" s="14"/>
      <c r="U54" s="7"/>
    </row>
    <row r="55" spans="1:21" s="35" customFormat="1" ht="18.75">
      <c r="A55" s="8"/>
      <c r="B55" s="10"/>
      <c r="C55" s="10"/>
      <c r="D55" s="10"/>
      <c r="E55" s="11"/>
      <c r="F55" s="11"/>
      <c r="G55" s="11"/>
      <c r="H55" s="11"/>
      <c r="I55" s="39"/>
      <c r="J55" s="39"/>
      <c r="K55" s="10"/>
      <c r="L55" s="19"/>
      <c r="M55" s="7"/>
      <c r="N55" s="26"/>
      <c r="O55" s="10"/>
      <c r="P55" s="29"/>
      <c r="Q55" s="7"/>
      <c r="R55" s="14"/>
      <c r="S55" s="14"/>
      <c r="T55" s="14"/>
      <c r="U55" s="7"/>
    </row>
    <row r="56" spans="1:21" s="35" customFormat="1" ht="18.75">
      <c r="A56" s="8"/>
      <c r="B56" s="10"/>
      <c r="C56" s="10"/>
      <c r="D56" s="10"/>
      <c r="E56" s="11"/>
      <c r="F56" s="11"/>
      <c r="G56" s="11"/>
      <c r="H56" s="11"/>
      <c r="I56" s="39"/>
      <c r="J56" s="39"/>
      <c r="K56" s="10"/>
      <c r="L56" s="19"/>
      <c r="M56" s="7"/>
      <c r="N56" s="26"/>
      <c r="O56" s="10"/>
      <c r="P56" s="29"/>
      <c r="Q56" s="7"/>
      <c r="R56" s="14"/>
      <c r="S56" s="14"/>
      <c r="T56" s="14"/>
      <c r="U56" s="7"/>
    </row>
    <row r="57" spans="1:21" s="35" customFormat="1" ht="18.75">
      <c r="A57" s="8"/>
      <c r="B57" s="10"/>
      <c r="C57" s="10"/>
      <c r="D57" s="10"/>
      <c r="E57" s="11"/>
      <c r="F57" s="11"/>
      <c r="G57" s="11"/>
      <c r="H57" s="11"/>
      <c r="I57" s="39"/>
      <c r="J57" s="39"/>
      <c r="K57" s="10"/>
      <c r="L57" s="19"/>
      <c r="M57" s="7"/>
      <c r="N57" s="26"/>
      <c r="O57" s="10"/>
      <c r="P57" s="29"/>
      <c r="Q57" s="7"/>
      <c r="R57" s="14"/>
      <c r="S57" s="14"/>
      <c r="T57" s="14"/>
      <c r="U57" s="7"/>
    </row>
    <row r="58" spans="1:21" s="35" customFormat="1" ht="18.75">
      <c r="A58" s="8"/>
      <c r="B58" s="10"/>
      <c r="C58" s="10"/>
      <c r="D58" s="10"/>
      <c r="E58" s="11"/>
      <c r="F58" s="11"/>
      <c r="G58" s="11"/>
      <c r="H58" s="11"/>
      <c r="I58" s="39"/>
      <c r="J58" s="39"/>
      <c r="K58" s="10"/>
      <c r="L58" s="19"/>
      <c r="M58" s="7"/>
      <c r="N58" s="26"/>
      <c r="O58" s="10"/>
      <c r="P58" s="29"/>
      <c r="Q58" s="7"/>
      <c r="R58" s="14"/>
      <c r="S58" s="14"/>
      <c r="T58" s="14"/>
      <c r="U58" s="7"/>
    </row>
    <row r="59" spans="1:21" s="35" customFormat="1" ht="18.75">
      <c r="A59" s="8"/>
      <c r="B59" s="10"/>
      <c r="C59" s="10"/>
      <c r="D59" s="10"/>
      <c r="E59" s="11"/>
      <c r="F59" s="11"/>
      <c r="G59" s="11"/>
      <c r="H59" s="11"/>
      <c r="I59" s="39"/>
      <c r="J59" s="39"/>
      <c r="K59" s="10"/>
      <c r="L59" s="19"/>
      <c r="M59" s="7"/>
      <c r="N59" s="26"/>
      <c r="O59" s="10"/>
      <c r="P59" s="29"/>
      <c r="Q59" s="7"/>
      <c r="R59" s="14"/>
      <c r="S59" s="14"/>
      <c r="T59" s="14"/>
      <c r="U59" s="7"/>
    </row>
    <row r="60" spans="1:21" s="35" customFormat="1" ht="18.75">
      <c r="A60" s="8"/>
      <c r="B60" s="10"/>
      <c r="C60" s="10"/>
      <c r="D60" s="10"/>
      <c r="E60" s="11"/>
      <c r="F60" s="11"/>
      <c r="G60" s="11"/>
      <c r="H60" s="11"/>
      <c r="I60" s="39"/>
      <c r="J60" s="39"/>
      <c r="K60" s="10"/>
      <c r="L60" s="19"/>
      <c r="M60" s="7"/>
      <c r="N60" s="26"/>
      <c r="O60" s="10"/>
      <c r="P60" s="29"/>
      <c r="Q60" s="7"/>
      <c r="R60" s="14"/>
      <c r="S60" s="14"/>
      <c r="T60" s="14"/>
      <c r="U60" s="7"/>
    </row>
    <row r="61" spans="1:21" s="35" customFormat="1" ht="18.75">
      <c r="A61" s="8"/>
      <c r="B61" s="10"/>
      <c r="C61" s="10"/>
      <c r="D61" s="10"/>
      <c r="E61" s="11"/>
      <c r="F61" s="11"/>
      <c r="G61" s="11"/>
      <c r="H61" s="11"/>
      <c r="I61" s="39"/>
      <c r="J61" s="39"/>
      <c r="K61" s="10"/>
      <c r="L61" s="19"/>
      <c r="M61" s="7"/>
      <c r="N61" s="26"/>
      <c r="O61" s="10"/>
      <c r="P61" s="29"/>
      <c r="Q61" s="7"/>
      <c r="R61" s="14"/>
      <c r="S61" s="14"/>
      <c r="T61" s="14"/>
      <c r="U61" s="7"/>
    </row>
    <row r="62" spans="1:21" s="35" customFormat="1" ht="18.75">
      <c r="A62" s="8"/>
      <c r="B62" s="10"/>
      <c r="C62" s="10"/>
      <c r="D62" s="10"/>
      <c r="E62" s="11"/>
      <c r="F62" s="11"/>
      <c r="G62" s="11"/>
      <c r="H62" s="11"/>
      <c r="I62" s="39"/>
      <c r="J62" s="39"/>
      <c r="K62" s="10"/>
      <c r="L62" s="19"/>
      <c r="M62" s="7"/>
      <c r="N62" s="26"/>
      <c r="O62" s="10"/>
      <c r="P62" s="29"/>
      <c r="Q62" s="7"/>
      <c r="R62" s="14"/>
      <c r="S62" s="14"/>
      <c r="T62" s="14"/>
      <c r="U62" s="7"/>
    </row>
    <row r="63" spans="1:21" s="35" customFormat="1" ht="18.75">
      <c r="A63" s="8"/>
      <c r="B63" s="10"/>
      <c r="C63" s="10"/>
      <c r="D63" s="10"/>
      <c r="E63" s="11"/>
      <c r="F63" s="11"/>
      <c r="G63" s="11"/>
      <c r="H63" s="11"/>
      <c r="I63" s="39"/>
      <c r="J63" s="39"/>
      <c r="K63" s="10"/>
      <c r="L63" s="19"/>
      <c r="M63" s="7"/>
      <c r="N63" s="26"/>
      <c r="O63" s="10"/>
      <c r="P63" s="29"/>
      <c r="Q63" s="7"/>
      <c r="R63" s="14"/>
      <c r="S63" s="14"/>
      <c r="T63" s="14"/>
      <c r="U63" s="7"/>
    </row>
    <row r="64" spans="1:21" s="35" customFormat="1" ht="18.75">
      <c r="A64" s="8"/>
      <c r="B64" s="10"/>
      <c r="C64" s="10"/>
      <c r="D64" s="10"/>
      <c r="E64" s="11"/>
      <c r="F64" s="11"/>
      <c r="G64" s="11"/>
      <c r="H64" s="11"/>
      <c r="I64" s="39"/>
      <c r="J64" s="39"/>
      <c r="K64" s="10"/>
      <c r="L64" s="19"/>
      <c r="M64" s="7"/>
      <c r="N64" s="26"/>
      <c r="O64" s="10"/>
      <c r="P64" s="29"/>
      <c r="Q64" s="7"/>
      <c r="R64" s="14"/>
      <c r="S64" s="14"/>
      <c r="T64" s="14"/>
      <c r="U64" s="7"/>
    </row>
    <row r="65" spans="1:21" s="35" customFormat="1" ht="18.75">
      <c r="A65" s="8"/>
      <c r="B65" s="10"/>
      <c r="C65" s="10"/>
      <c r="D65" s="10"/>
      <c r="E65" s="11"/>
      <c r="F65" s="11"/>
      <c r="G65" s="11"/>
      <c r="H65" s="11"/>
      <c r="I65" s="39"/>
      <c r="J65" s="39"/>
      <c r="K65" s="10"/>
      <c r="L65" s="19"/>
      <c r="M65" s="7"/>
      <c r="N65" s="26"/>
      <c r="O65" s="10"/>
      <c r="P65" s="29"/>
      <c r="Q65" s="7"/>
      <c r="R65" s="14"/>
      <c r="S65" s="14"/>
      <c r="T65" s="14"/>
      <c r="U65" s="7"/>
    </row>
    <row r="66" spans="1:21" s="35" customFormat="1" ht="18.75">
      <c r="A66" s="8"/>
      <c r="B66" s="10"/>
      <c r="C66" s="10"/>
      <c r="D66" s="10"/>
      <c r="E66" s="11"/>
      <c r="F66" s="11"/>
      <c r="G66" s="11"/>
      <c r="H66" s="11"/>
      <c r="I66" s="39"/>
      <c r="J66" s="39"/>
      <c r="K66" s="10"/>
      <c r="L66" s="19"/>
      <c r="M66" s="7"/>
      <c r="N66" s="26"/>
      <c r="O66" s="10"/>
      <c r="P66" s="29"/>
      <c r="Q66" s="7"/>
      <c r="R66" s="14"/>
      <c r="S66" s="14"/>
      <c r="T66" s="14"/>
      <c r="U66" s="7"/>
    </row>
    <row r="67" spans="1:21" s="35" customFormat="1" ht="18.75">
      <c r="A67" s="8"/>
      <c r="B67" s="10"/>
      <c r="C67" s="10"/>
      <c r="D67" s="10"/>
      <c r="E67" s="11"/>
      <c r="F67" s="11"/>
      <c r="G67" s="11"/>
      <c r="H67" s="11"/>
      <c r="I67" s="39"/>
      <c r="J67" s="39"/>
      <c r="K67" s="10"/>
      <c r="L67" s="19"/>
      <c r="M67" s="7"/>
      <c r="N67" s="26"/>
      <c r="O67" s="10"/>
      <c r="P67" s="29"/>
      <c r="Q67" s="7"/>
      <c r="R67" s="14"/>
      <c r="S67" s="14"/>
      <c r="T67" s="14"/>
      <c r="U67" s="7"/>
    </row>
    <row r="68" spans="1:21" s="35" customFormat="1" ht="18.75">
      <c r="A68" s="8"/>
      <c r="B68" s="10"/>
      <c r="C68" s="10"/>
      <c r="D68" s="10"/>
      <c r="E68" s="11"/>
      <c r="F68" s="11"/>
      <c r="G68" s="11"/>
      <c r="H68" s="11"/>
      <c r="I68" s="39"/>
      <c r="J68" s="39"/>
      <c r="K68" s="10"/>
      <c r="L68" s="19"/>
      <c r="M68" s="7"/>
      <c r="N68" s="26"/>
      <c r="O68" s="10"/>
      <c r="P68" s="29"/>
      <c r="Q68" s="7"/>
      <c r="R68" s="14"/>
      <c r="S68" s="14"/>
      <c r="T68" s="14"/>
      <c r="U68" s="7"/>
    </row>
    <row r="69" spans="1:21" s="35" customFormat="1" ht="18.75">
      <c r="A69" s="8"/>
      <c r="B69" s="10"/>
      <c r="C69" s="10"/>
      <c r="D69" s="10"/>
      <c r="E69" s="11"/>
      <c r="F69" s="11"/>
      <c r="G69" s="11"/>
      <c r="H69" s="11"/>
      <c r="I69" s="39"/>
      <c r="J69" s="39"/>
      <c r="K69" s="10"/>
      <c r="L69" s="19"/>
      <c r="M69" s="7"/>
      <c r="N69" s="26"/>
      <c r="O69" s="10"/>
      <c r="P69" s="29"/>
      <c r="Q69" s="7"/>
      <c r="R69" s="14"/>
      <c r="S69" s="14"/>
      <c r="T69" s="14"/>
      <c r="U69" s="7"/>
    </row>
    <row r="70" spans="1:21" s="35" customFormat="1" ht="18.75">
      <c r="A70" s="8"/>
      <c r="B70" s="10"/>
      <c r="C70" s="10"/>
      <c r="D70" s="10"/>
      <c r="E70" s="11"/>
      <c r="F70" s="11"/>
      <c r="G70" s="11"/>
      <c r="H70" s="11"/>
      <c r="I70" s="39"/>
      <c r="J70" s="39"/>
      <c r="K70" s="10"/>
      <c r="L70" s="19"/>
      <c r="M70" s="7"/>
      <c r="N70" s="26"/>
      <c r="O70" s="10"/>
      <c r="P70" s="29"/>
      <c r="Q70" s="7"/>
      <c r="R70" s="14"/>
      <c r="S70" s="14"/>
      <c r="T70" s="14"/>
      <c r="U70" s="7"/>
    </row>
    <row r="71" spans="1:21" s="35" customFormat="1" ht="18.75">
      <c r="A71" s="8"/>
      <c r="B71" s="10"/>
      <c r="C71" s="10"/>
      <c r="D71" s="10"/>
      <c r="E71" s="11"/>
      <c r="F71" s="11"/>
      <c r="G71" s="11"/>
      <c r="H71" s="11"/>
      <c r="I71" s="39"/>
      <c r="J71" s="39"/>
      <c r="K71" s="10"/>
      <c r="L71" s="19"/>
      <c r="M71" s="7"/>
      <c r="N71" s="26"/>
      <c r="O71" s="10"/>
      <c r="P71" s="29"/>
      <c r="Q71" s="7"/>
      <c r="R71" s="14"/>
      <c r="S71" s="14"/>
      <c r="T71" s="14"/>
      <c r="U71" s="7"/>
    </row>
    <row r="72" spans="1:21" s="35" customFormat="1" ht="18.75">
      <c r="A72" s="8"/>
      <c r="B72" s="10"/>
      <c r="C72" s="10"/>
      <c r="D72" s="10"/>
      <c r="E72" s="11"/>
      <c r="F72" s="11"/>
      <c r="G72" s="11"/>
      <c r="H72" s="11"/>
      <c r="I72" s="39"/>
      <c r="J72" s="39"/>
      <c r="K72" s="10"/>
      <c r="L72" s="19"/>
      <c r="M72" s="7"/>
      <c r="N72" s="26"/>
      <c r="O72" s="10"/>
      <c r="P72" s="29"/>
      <c r="Q72" s="7"/>
      <c r="R72" s="14"/>
      <c r="S72" s="14"/>
      <c r="T72" s="14"/>
      <c r="U72" s="7"/>
    </row>
    <row r="73" spans="1:21" s="35" customFormat="1" ht="18.75">
      <c r="A73" s="8"/>
      <c r="B73" s="10"/>
      <c r="C73" s="10"/>
      <c r="D73" s="10"/>
      <c r="E73" s="11"/>
      <c r="F73" s="11"/>
      <c r="G73" s="11"/>
      <c r="H73" s="11"/>
      <c r="I73" s="39"/>
      <c r="J73" s="39"/>
      <c r="K73" s="10"/>
      <c r="L73" s="19"/>
      <c r="M73" s="7"/>
      <c r="N73" s="26"/>
      <c r="O73" s="10"/>
      <c r="P73" s="29"/>
      <c r="Q73" s="7"/>
      <c r="R73" s="14"/>
      <c r="S73" s="14"/>
      <c r="T73" s="14"/>
      <c r="U73" s="7"/>
    </row>
    <row r="74" spans="1:21" s="35" customFormat="1" ht="18.75">
      <c r="A74" s="8"/>
      <c r="B74" s="10"/>
      <c r="C74" s="10"/>
      <c r="D74" s="10"/>
      <c r="E74" s="11"/>
      <c r="F74" s="11"/>
      <c r="G74" s="11"/>
      <c r="H74" s="11"/>
      <c r="I74" s="39"/>
      <c r="J74" s="39"/>
      <c r="K74" s="10"/>
      <c r="L74" s="19"/>
      <c r="M74" s="7"/>
      <c r="N74" s="26"/>
      <c r="O74" s="10"/>
      <c r="P74" s="29"/>
      <c r="Q74" s="7"/>
      <c r="R74" s="14"/>
      <c r="S74" s="14"/>
      <c r="T74" s="14"/>
      <c r="U74" s="7"/>
    </row>
    <row r="75" spans="1:21" s="35" customFormat="1" ht="18.75">
      <c r="A75" s="8"/>
      <c r="B75" s="10"/>
      <c r="C75" s="10"/>
      <c r="D75" s="10"/>
      <c r="E75" s="11"/>
      <c r="F75" s="11"/>
      <c r="G75" s="11"/>
      <c r="H75" s="11"/>
      <c r="I75" s="39"/>
      <c r="J75" s="39"/>
      <c r="K75" s="10"/>
      <c r="L75" s="19"/>
      <c r="M75" s="7"/>
      <c r="N75" s="26"/>
      <c r="O75" s="10"/>
      <c r="P75" s="29"/>
      <c r="Q75" s="7"/>
      <c r="R75" s="14"/>
      <c r="S75" s="14"/>
      <c r="T75" s="14"/>
      <c r="U75" s="7"/>
    </row>
    <row r="76" spans="1:21" s="35" customFormat="1" ht="18.75">
      <c r="A76" s="8"/>
      <c r="B76" s="10"/>
      <c r="C76" s="10"/>
      <c r="D76" s="10"/>
      <c r="E76" s="11"/>
      <c r="F76" s="11"/>
      <c r="G76" s="11"/>
      <c r="H76" s="11"/>
      <c r="I76" s="39"/>
      <c r="J76" s="39"/>
      <c r="K76" s="10"/>
      <c r="L76" s="19"/>
      <c r="M76" s="7"/>
      <c r="N76" s="26"/>
      <c r="O76" s="10"/>
      <c r="P76" s="29"/>
      <c r="Q76" s="7"/>
      <c r="R76" s="14"/>
      <c r="S76" s="14"/>
      <c r="T76" s="14"/>
      <c r="U76" s="7"/>
    </row>
    <row r="77" spans="1:21" s="35" customFormat="1" ht="18.75">
      <c r="A77" s="8"/>
      <c r="B77" s="10"/>
      <c r="C77" s="10"/>
      <c r="D77" s="10"/>
      <c r="E77" s="11"/>
      <c r="F77" s="11"/>
      <c r="G77" s="11"/>
      <c r="H77" s="11"/>
      <c r="I77" s="39"/>
      <c r="J77" s="39"/>
      <c r="K77" s="10"/>
      <c r="L77" s="19"/>
      <c r="M77" s="7"/>
      <c r="N77" s="26"/>
      <c r="O77" s="10"/>
      <c r="P77" s="29"/>
      <c r="Q77" s="7"/>
      <c r="R77" s="14"/>
      <c r="S77" s="14"/>
      <c r="T77" s="14"/>
      <c r="U77" s="7"/>
    </row>
    <row r="78" spans="1:21" s="35" customFormat="1" ht="18.75">
      <c r="A78" s="8"/>
      <c r="B78" s="10"/>
      <c r="C78" s="10"/>
      <c r="D78" s="10"/>
      <c r="E78" s="11"/>
      <c r="F78" s="11"/>
      <c r="G78" s="11"/>
      <c r="H78" s="11"/>
      <c r="I78" s="39"/>
      <c r="J78" s="39"/>
      <c r="K78" s="10"/>
      <c r="L78" s="19"/>
      <c r="M78" s="7"/>
      <c r="N78" s="26"/>
      <c r="O78" s="10"/>
      <c r="P78" s="29"/>
      <c r="Q78" s="7"/>
      <c r="R78" s="14"/>
      <c r="S78" s="14"/>
      <c r="T78" s="14"/>
      <c r="U78" s="7"/>
    </row>
    <row r="79" spans="1:21" s="35" customFormat="1" ht="18.75">
      <c r="A79" s="8"/>
      <c r="B79" s="10"/>
      <c r="C79" s="10"/>
      <c r="D79" s="10"/>
      <c r="E79" s="11"/>
      <c r="F79" s="11"/>
      <c r="G79" s="11"/>
      <c r="H79" s="11"/>
      <c r="I79" s="39"/>
      <c r="J79" s="39"/>
      <c r="K79" s="10"/>
      <c r="L79" s="19"/>
      <c r="M79" s="7"/>
      <c r="N79" s="26"/>
      <c r="O79" s="10"/>
      <c r="P79" s="29"/>
      <c r="Q79" s="7"/>
      <c r="R79" s="14"/>
      <c r="S79" s="14"/>
      <c r="T79" s="14"/>
      <c r="U79" s="7"/>
    </row>
    <row r="80" spans="1:21" s="35" customFormat="1" ht="18.75">
      <c r="A80" s="8"/>
      <c r="B80" s="10"/>
      <c r="C80" s="10"/>
      <c r="D80" s="10"/>
      <c r="E80" s="11"/>
      <c r="F80" s="11"/>
      <c r="G80" s="11"/>
      <c r="H80" s="11"/>
      <c r="I80" s="39"/>
      <c r="J80" s="39"/>
      <c r="K80" s="10"/>
      <c r="L80" s="19"/>
      <c r="M80" s="7"/>
      <c r="N80" s="26"/>
      <c r="O80" s="10"/>
      <c r="P80" s="29"/>
      <c r="Q80" s="7"/>
      <c r="R80" s="14"/>
      <c r="S80" s="14"/>
      <c r="T80" s="14"/>
      <c r="U80" s="7"/>
    </row>
    <row r="81" spans="1:21" s="35" customFormat="1" ht="18.75">
      <c r="A81" s="8"/>
      <c r="B81" s="10"/>
      <c r="C81" s="10"/>
      <c r="D81" s="10"/>
      <c r="E81" s="11"/>
      <c r="F81" s="11"/>
      <c r="G81" s="11"/>
      <c r="H81" s="11"/>
      <c r="I81" s="39"/>
      <c r="J81" s="39"/>
      <c r="K81" s="10"/>
      <c r="L81" s="19"/>
      <c r="M81" s="7"/>
      <c r="N81" s="26"/>
      <c r="O81" s="10"/>
      <c r="P81" s="29"/>
      <c r="Q81" s="7"/>
      <c r="R81" s="14"/>
      <c r="S81" s="14"/>
      <c r="T81" s="14"/>
      <c r="U81" s="7"/>
    </row>
    <row r="82" spans="1:21" s="35" customFormat="1" ht="18.75">
      <c r="A82" s="8"/>
      <c r="B82" s="10"/>
      <c r="C82" s="10"/>
      <c r="D82" s="10"/>
      <c r="E82" s="11"/>
      <c r="F82" s="11"/>
      <c r="G82" s="11"/>
      <c r="H82" s="11"/>
      <c r="I82" s="39"/>
      <c r="J82" s="39"/>
      <c r="K82" s="10"/>
      <c r="L82" s="19"/>
      <c r="M82" s="7"/>
      <c r="N82" s="26"/>
      <c r="O82" s="10"/>
      <c r="P82" s="29"/>
      <c r="Q82" s="7"/>
      <c r="R82" s="14"/>
      <c r="S82" s="14"/>
      <c r="T82" s="14"/>
      <c r="U82" s="7"/>
    </row>
    <row r="83" spans="1:21" s="35" customFormat="1" ht="18.75">
      <c r="A83" s="8"/>
      <c r="B83" s="10"/>
      <c r="C83" s="10"/>
      <c r="D83" s="10"/>
      <c r="E83" s="11"/>
      <c r="F83" s="11"/>
      <c r="G83" s="11"/>
      <c r="H83" s="11"/>
      <c r="I83" s="39"/>
      <c r="J83" s="39"/>
      <c r="K83" s="10"/>
      <c r="L83" s="19"/>
      <c r="M83" s="7"/>
      <c r="N83" s="26"/>
      <c r="O83" s="10"/>
      <c r="P83" s="29"/>
      <c r="Q83" s="7"/>
      <c r="R83" s="14"/>
      <c r="S83" s="14"/>
      <c r="T83" s="14"/>
      <c r="U83" s="7"/>
    </row>
    <row r="84" spans="1:21" s="35" customFormat="1" ht="18.75">
      <c r="A84" s="8"/>
      <c r="B84" s="10"/>
      <c r="C84" s="10"/>
      <c r="D84" s="10"/>
      <c r="E84" s="11"/>
      <c r="F84" s="11"/>
      <c r="G84" s="11"/>
      <c r="H84" s="11"/>
      <c r="I84" s="39"/>
      <c r="J84" s="39"/>
      <c r="K84" s="10"/>
      <c r="L84" s="19"/>
      <c r="M84" s="7"/>
      <c r="N84" s="26"/>
      <c r="O84" s="10"/>
      <c r="P84" s="29"/>
      <c r="Q84" s="7"/>
      <c r="R84" s="14"/>
      <c r="S84" s="14"/>
      <c r="T84" s="14"/>
      <c r="U84" s="7"/>
    </row>
    <row r="85" spans="1:21" s="35" customFormat="1" ht="18.75">
      <c r="A85" s="8"/>
      <c r="B85" s="10"/>
      <c r="C85" s="10"/>
      <c r="D85" s="10"/>
      <c r="E85" s="11"/>
      <c r="F85" s="11"/>
      <c r="G85" s="11"/>
      <c r="H85" s="11"/>
      <c r="I85" s="39"/>
      <c r="J85" s="39"/>
      <c r="K85" s="10"/>
      <c r="L85" s="19"/>
      <c r="M85" s="7"/>
      <c r="N85" s="26"/>
      <c r="O85" s="10"/>
      <c r="P85" s="29"/>
      <c r="Q85" s="7"/>
      <c r="R85" s="14"/>
      <c r="S85" s="14"/>
      <c r="T85" s="14"/>
      <c r="U85" s="7"/>
    </row>
    <row r="86" spans="1:21" s="35" customFormat="1" ht="18.75">
      <c r="A86" s="8"/>
      <c r="B86" s="10"/>
      <c r="C86" s="10"/>
      <c r="D86" s="10"/>
      <c r="E86" s="11"/>
      <c r="F86" s="11"/>
      <c r="G86" s="11"/>
      <c r="H86" s="11"/>
      <c r="I86" s="39"/>
      <c r="J86" s="39"/>
      <c r="K86" s="10"/>
      <c r="L86" s="19"/>
      <c r="M86" s="7"/>
      <c r="N86" s="26"/>
      <c r="O86" s="10"/>
      <c r="P86" s="29"/>
      <c r="Q86" s="7"/>
      <c r="R86" s="14"/>
      <c r="S86" s="14"/>
      <c r="T86" s="14"/>
      <c r="U86" s="7"/>
    </row>
    <row r="87" spans="1:21" s="35" customFormat="1" ht="18.75">
      <c r="A87" s="8"/>
      <c r="B87" s="10"/>
      <c r="C87" s="10"/>
      <c r="D87" s="10"/>
      <c r="E87" s="11"/>
      <c r="F87" s="11"/>
      <c r="G87" s="11"/>
      <c r="H87" s="11"/>
      <c r="I87" s="39"/>
      <c r="J87" s="39"/>
      <c r="K87" s="10"/>
      <c r="L87" s="19"/>
      <c r="M87" s="7"/>
      <c r="N87" s="26"/>
      <c r="O87" s="10"/>
      <c r="P87" s="29"/>
      <c r="Q87" s="7"/>
      <c r="R87" s="14"/>
      <c r="S87" s="14"/>
      <c r="T87" s="14"/>
      <c r="U87" s="7"/>
    </row>
    <row r="88" spans="1:21" s="35" customFormat="1" ht="18.75">
      <c r="A88" s="8"/>
      <c r="B88" s="10"/>
      <c r="C88" s="10"/>
      <c r="D88" s="10"/>
      <c r="E88" s="11"/>
      <c r="F88" s="11"/>
      <c r="G88" s="11"/>
      <c r="H88" s="11"/>
      <c r="I88" s="39"/>
      <c r="J88" s="39"/>
      <c r="K88" s="10"/>
      <c r="L88" s="19"/>
      <c r="M88" s="7"/>
      <c r="N88" s="26"/>
      <c r="O88" s="10"/>
      <c r="P88" s="29"/>
      <c r="Q88" s="7"/>
      <c r="R88" s="14"/>
      <c r="S88" s="14"/>
      <c r="T88" s="14"/>
      <c r="U88" s="7"/>
    </row>
    <row r="89" spans="1:21" s="35" customFormat="1" ht="18.75">
      <c r="A89" s="8"/>
      <c r="B89" s="10"/>
      <c r="C89" s="10"/>
      <c r="D89" s="10"/>
      <c r="E89" s="11"/>
      <c r="F89" s="11"/>
      <c r="G89" s="11"/>
      <c r="H89" s="11"/>
      <c r="I89" s="39"/>
      <c r="J89" s="39"/>
      <c r="K89" s="10"/>
      <c r="L89" s="19"/>
      <c r="M89" s="7"/>
      <c r="N89" s="26"/>
      <c r="O89" s="10"/>
      <c r="P89" s="29"/>
      <c r="Q89" s="7"/>
      <c r="R89" s="14"/>
      <c r="S89" s="14"/>
      <c r="T89" s="14"/>
      <c r="U89" s="7"/>
    </row>
  </sheetData>
  <phoneticPr fontId="3" type="noConversion"/>
  <conditionalFormatting sqref="L9:L89">
    <cfRule type="duplicateValues" dxfId="85" priority="12"/>
  </conditionalFormatting>
  <conditionalFormatting sqref="L2:L8">
    <cfRule type="duplicateValues" dxfId="84" priority="53"/>
  </conditionalFormatting>
  <conditionalFormatting sqref="I9:L89">
    <cfRule type="duplicateValues" dxfId="83" priority="54"/>
  </conditionalFormatting>
  <conditionalFormatting sqref="I9:J89">
    <cfRule type="duplicateValues" dxfId="82" priority="55"/>
  </conditionalFormatting>
  <conditionalFormatting sqref="I90:L1048576 I1:L8">
    <cfRule type="duplicateValues" dxfId="81" priority="56"/>
  </conditionalFormatting>
  <conditionalFormatting sqref="I2:J8">
    <cfRule type="duplicateValues" dxfId="80" priority="58"/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BK61"/>
  <sheetViews>
    <sheetView topLeftCell="H13" workbookViewId="0">
      <selection activeCell="J20" sqref="J20"/>
    </sheetView>
  </sheetViews>
  <sheetFormatPr defaultRowHeight="15"/>
  <cols>
    <col min="1" max="1" width="13.25" style="3" bestFit="1" customWidth="1"/>
    <col min="2" max="2" width="8.875" style="3" bestFit="1" customWidth="1"/>
    <col min="3" max="3" width="14.625" style="3" bestFit="1" customWidth="1"/>
    <col min="4" max="4" width="15" style="3" bestFit="1" customWidth="1"/>
    <col min="5" max="5" width="16.625" style="3" bestFit="1" customWidth="1"/>
    <col min="6" max="6" width="29.75" style="3" bestFit="1" customWidth="1"/>
    <col min="7" max="7" width="16.625" style="3" bestFit="1" customWidth="1"/>
    <col min="8" max="8" width="23.25" style="3" bestFit="1" customWidth="1"/>
    <col min="9" max="9" width="14" style="3" hidden="1" customWidth="1"/>
    <col min="10" max="10" width="14" style="3" customWidth="1"/>
    <col min="11" max="11" width="17.375" style="3" hidden="1" customWidth="1"/>
    <col min="12" max="12" width="14" style="3" customWidth="1"/>
    <col min="13" max="13" width="16.625" style="3" bestFit="1" customWidth="1"/>
    <col min="14" max="14" width="14.5" style="3" hidden="1" customWidth="1"/>
    <col min="15" max="15" width="13.25" style="3" customWidth="1"/>
    <col min="16" max="16" width="8.875" style="30" bestFit="1" customWidth="1"/>
    <col min="17" max="17" width="7.875" style="3" bestFit="1" customWidth="1"/>
    <col min="18" max="19" width="19.25" style="3" bestFit="1" customWidth="1"/>
    <col min="20" max="20" width="6.5" style="3" bestFit="1" customWidth="1"/>
    <col min="21" max="21" width="11" style="3" customWidth="1"/>
    <col min="22" max="16384" width="9" style="3"/>
  </cols>
  <sheetData>
    <row r="1" spans="1:63" ht="21.75" customHeight="1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660</v>
      </c>
      <c r="J1" s="21" t="s">
        <v>659</v>
      </c>
      <c r="K1" s="21" t="s">
        <v>332</v>
      </c>
      <c r="L1" s="22" t="s">
        <v>9</v>
      </c>
      <c r="M1" s="21" t="s">
        <v>10</v>
      </c>
      <c r="N1" s="22" t="s">
        <v>500</v>
      </c>
      <c r="O1" s="22" t="s">
        <v>363</v>
      </c>
      <c r="P1" s="22" t="s">
        <v>12</v>
      </c>
      <c r="Q1" s="21" t="s">
        <v>13</v>
      </c>
      <c r="R1" s="21" t="s">
        <v>14</v>
      </c>
      <c r="S1" s="21" t="s">
        <v>15</v>
      </c>
      <c r="T1" s="21" t="s">
        <v>16</v>
      </c>
      <c r="U1" s="24" t="s">
        <v>17</v>
      </c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</row>
    <row r="2" spans="1:63" s="35" customFormat="1" ht="18.75">
      <c r="A2" s="8">
        <v>43197</v>
      </c>
      <c r="B2" s="10" t="s">
        <v>63</v>
      </c>
      <c r="C2" s="10">
        <v>1540</v>
      </c>
      <c r="D2" s="10">
        <v>1728</v>
      </c>
      <c r="E2" s="11" t="s">
        <v>37</v>
      </c>
      <c r="F2" s="11" t="s">
        <v>502</v>
      </c>
      <c r="G2" s="11" t="s">
        <v>31</v>
      </c>
      <c r="H2" s="11" t="s">
        <v>468</v>
      </c>
      <c r="I2" s="39"/>
      <c r="J2" s="40" t="s">
        <v>781</v>
      </c>
      <c r="K2" s="10"/>
      <c r="L2" s="19" t="s">
        <v>752</v>
      </c>
      <c r="M2" s="7" t="str">
        <f t="shared" ref="M2:M16" si="0">IF(A2&lt;&gt;"","武汉威伟机械","------")</f>
        <v>武汉威伟机械</v>
      </c>
      <c r="N2" s="26" t="str">
        <f>VLOOKUP(P2,ch!$A$1:$B$32,2,0)</f>
        <v>鄂AZV373</v>
      </c>
      <c r="O2" s="10" t="s">
        <v>175</v>
      </c>
      <c r="P2" s="29" t="s">
        <v>41</v>
      </c>
      <c r="Q2" s="7" t="str">
        <f t="shared" ref="Q2:Q37" si="1">IF(A2&lt;&gt;"","9.6米","--")</f>
        <v>9.6米</v>
      </c>
      <c r="R2" s="14">
        <v>14</v>
      </c>
      <c r="S2" s="14">
        <v>0</v>
      </c>
      <c r="T2" s="14">
        <f t="shared" ref="T2:T10" si="2">SUM(R2:S2)</f>
        <v>14</v>
      </c>
      <c r="U2" s="7" t="str">
        <f t="shared" ref="U2:U37" si="3">IF(A2&lt;&gt;"","分拣摆渡","----")</f>
        <v>分拣摆渡</v>
      </c>
    </row>
    <row r="3" spans="1:63" s="35" customFormat="1" ht="18.75">
      <c r="A3" s="8">
        <v>43197</v>
      </c>
      <c r="B3" s="10" t="s">
        <v>63</v>
      </c>
      <c r="C3" s="10">
        <v>1400</v>
      </c>
      <c r="D3" s="10">
        <v>1526</v>
      </c>
      <c r="E3" s="11" t="s">
        <v>37</v>
      </c>
      <c r="F3" s="11" t="s">
        <v>502</v>
      </c>
      <c r="G3" s="11" t="s">
        <v>31</v>
      </c>
      <c r="H3" s="11" t="s">
        <v>468</v>
      </c>
      <c r="I3" s="39"/>
      <c r="J3" s="40" t="s">
        <v>782</v>
      </c>
      <c r="K3" s="10"/>
      <c r="L3" s="19" t="s">
        <v>761</v>
      </c>
      <c r="M3" s="7" t="str">
        <f t="shared" ref="M3" si="4">IF(A3&lt;&gt;"","武汉威伟机械","------")</f>
        <v>武汉威伟机械</v>
      </c>
      <c r="N3" s="26" t="str">
        <f>VLOOKUP(P3,ch!$A$1:$B$32,2,0)</f>
        <v>鄂AQQ353</v>
      </c>
      <c r="O3" s="10" t="s">
        <v>181</v>
      </c>
      <c r="P3" s="29" t="s">
        <v>44</v>
      </c>
      <c r="Q3" s="7" t="str">
        <f t="shared" ref="Q3" si="5">IF(A3&lt;&gt;"","9.6米","--")</f>
        <v>9.6米</v>
      </c>
      <c r="R3" s="14">
        <v>14</v>
      </c>
      <c r="S3" s="14">
        <v>0</v>
      </c>
      <c r="T3" s="14">
        <f t="shared" ref="T3" si="6">SUM(R3:S3)</f>
        <v>14</v>
      </c>
      <c r="U3" s="7" t="str">
        <f t="shared" ref="U3" si="7">IF(A3&lt;&gt;"","分拣摆渡","----")</f>
        <v>分拣摆渡</v>
      </c>
    </row>
    <row r="4" spans="1:63" s="35" customFormat="1" ht="18.75">
      <c r="A4" s="8">
        <v>43197</v>
      </c>
      <c r="B4" s="10" t="s">
        <v>25</v>
      </c>
      <c r="C4" s="10">
        <v>1840</v>
      </c>
      <c r="D4" s="10">
        <v>2040</v>
      </c>
      <c r="E4" s="45" t="s">
        <v>26</v>
      </c>
      <c r="F4" s="11" t="s">
        <v>252</v>
      </c>
      <c r="G4" s="11" t="s">
        <v>31</v>
      </c>
      <c r="H4" s="11" t="s">
        <v>431</v>
      </c>
      <c r="I4" s="39"/>
      <c r="J4" s="40" t="s">
        <v>783</v>
      </c>
      <c r="K4" s="10"/>
      <c r="L4" s="19" t="s">
        <v>753</v>
      </c>
      <c r="M4" s="7" t="str">
        <f t="shared" si="0"/>
        <v>武汉威伟机械</v>
      </c>
      <c r="N4" s="26" t="str">
        <f>VLOOKUP(P4,ch!$A$1:$B$32,2,0)</f>
        <v>鄂ALU151</v>
      </c>
      <c r="O4" s="10" t="s">
        <v>179</v>
      </c>
      <c r="P4" s="29" t="s">
        <v>35</v>
      </c>
      <c r="Q4" s="7" t="str">
        <f t="shared" si="1"/>
        <v>9.6米</v>
      </c>
      <c r="R4" s="14">
        <v>14</v>
      </c>
      <c r="S4" s="14">
        <v>0</v>
      </c>
      <c r="T4" s="14">
        <f t="shared" si="2"/>
        <v>14</v>
      </c>
      <c r="U4" s="7" t="str">
        <f t="shared" si="3"/>
        <v>分拣摆渡</v>
      </c>
    </row>
    <row r="5" spans="1:63" s="35" customFormat="1" ht="18.75">
      <c r="A5" s="8">
        <v>43197</v>
      </c>
      <c r="B5" s="10" t="s">
        <v>25</v>
      </c>
      <c r="C5" s="10">
        <v>1930</v>
      </c>
      <c r="D5" s="10">
        <v>2115</v>
      </c>
      <c r="E5" s="45" t="s">
        <v>26</v>
      </c>
      <c r="F5" s="11" t="s">
        <v>252</v>
      </c>
      <c r="G5" s="11" t="s">
        <v>31</v>
      </c>
      <c r="H5" s="11" t="s">
        <v>431</v>
      </c>
      <c r="I5" s="39"/>
      <c r="J5" s="40" t="s">
        <v>784</v>
      </c>
      <c r="K5" s="10"/>
      <c r="L5" s="19" t="s">
        <v>760</v>
      </c>
      <c r="M5" s="7" t="str">
        <f t="shared" ref="M5" si="8">IF(A5&lt;&gt;"","武汉威伟机械","------")</f>
        <v>武汉威伟机械</v>
      </c>
      <c r="N5" s="26" t="str">
        <f>VLOOKUP(P5,ch!$A$1:$B$32,2,0)</f>
        <v>鄂AAW309</v>
      </c>
      <c r="O5" s="10" t="s">
        <v>166</v>
      </c>
      <c r="P5" s="29" t="s">
        <v>144</v>
      </c>
      <c r="Q5" s="7" t="str">
        <f t="shared" ref="Q5" si="9">IF(A5&lt;&gt;"","9.6米","--")</f>
        <v>9.6米</v>
      </c>
      <c r="R5" s="14">
        <v>7</v>
      </c>
      <c r="S5" s="14">
        <v>0</v>
      </c>
      <c r="T5" s="14">
        <f t="shared" ref="T5" si="10">SUM(R5:S5)</f>
        <v>7</v>
      </c>
      <c r="U5" s="7" t="str">
        <f t="shared" ref="U5" si="11">IF(A5&lt;&gt;"","分拣摆渡","----")</f>
        <v>分拣摆渡</v>
      </c>
    </row>
    <row r="6" spans="1:63" s="35" customFormat="1" ht="18.75">
      <c r="A6" s="8">
        <v>43197</v>
      </c>
      <c r="B6" s="10" t="s">
        <v>63</v>
      </c>
      <c r="C6" s="10">
        <v>1850</v>
      </c>
      <c r="D6" s="10">
        <v>2040</v>
      </c>
      <c r="E6" s="11" t="s">
        <v>37</v>
      </c>
      <c r="F6" s="11" t="s">
        <v>502</v>
      </c>
      <c r="G6" s="11" t="s">
        <v>31</v>
      </c>
      <c r="H6" s="11" t="s">
        <v>431</v>
      </c>
      <c r="I6" s="39"/>
      <c r="J6" s="40" t="s">
        <v>785</v>
      </c>
      <c r="K6" s="10"/>
      <c r="L6" s="19" t="s">
        <v>754</v>
      </c>
      <c r="M6" s="7" t="str">
        <f t="shared" si="0"/>
        <v>武汉威伟机械</v>
      </c>
      <c r="N6" s="26" t="str">
        <f>VLOOKUP(P6,ch!$A$1:$B$32,2,0)</f>
        <v>鄂ABY256</v>
      </c>
      <c r="O6" s="10" t="s">
        <v>167</v>
      </c>
      <c r="P6" s="29" t="s">
        <v>251</v>
      </c>
      <c r="Q6" s="7" t="str">
        <f t="shared" si="1"/>
        <v>9.6米</v>
      </c>
      <c r="R6" s="14">
        <v>14</v>
      </c>
      <c r="S6" s="14">
        <v>0</v>
      </c>
      <c r="T6" s="14">
        <f t="shared" si="2"/>
        <v>14</v>
      </c>
      <c r="U6" s="7" t="str">
        <f t="shared" si="3"/>
        <v>分拣摆渡</v>
      </c>
    </row>
    <row r="7" spans="1:63" s="35" customFormat="1" ht="18.75">
      <c r="A7" s="8">
        <v>43197</v>
      </c>
      <c r="B7" s="10" t="s">
        <v>52</v>
      </c>
      <c r="C7" s="10">
        <v>1945</v>
      </c>
      <c r="D7" s="10">
        <v>2028</v>
      </c>
      <c r="E7" s="11" t="s">
        <v>755</v>
      </c>
      <c r="F7" s="11" t="s">
        <v>518</v>
      </c>
      <c r="G7" s="11" t="s">
        <v>31</v>
      </c>
      <c r="H7" s="11" t="s">
        <v>431</v>
      </c>
      <c r="I7" s="39"/>
      <c r="J7" s="40" t="s">
        <v>786</v>
      </c>
      <c r="K7" s="10"/>
      <c r="L7" s="19" t="s">
        <v>756</v>
      </c>
      <c r="M7" s="7" t="str">
        <f t="shared" si="0"/>
        <v>武汉威伟机械</v>
      </c>
      <c r="N7" s="26" t="str">
        <f>VLOOKUP(P7,ch!$A$1:$B$32,2,0)</f>
        <v>鄂AZR992</v>
      </c>
      <c r="O7" s="10" t="s">
        <v>184</v>
      </c>
      <c r="P7" s="29" t="s">
        <v>107</v>
      </c>
      <c r="Q7" s="7" t="str">
        <f t="shared" si="1"/>
        <v>9.6米</v>
      </c>
      <c r="R7" s="14">
        <v>14</v>
      </c>
      <c r="S7" s="14">
        <v>0</v>
      </c>
      <c r="T7" s="14">
        <f t="shared" si="2"/>
        <v>14</v>
      </c>
      <c r="U7" s="7" t="str">
        <f t="shared" si="3"/>
        <v>分拣摆渡</v>
      </c>
    </row>
    <row r="8" spans="1:63" s="35" customFormat="1" ht="18.75">
      <c r="A8" s="8">
        <v>43197</v>
      </c>
      <c r="B8" s="10" t="s">
        <v>757</v>
      </c>
      <c r="C8" s="10">
        <v>1322</v>
      </c>
      <c r="D8" s="10">
        <v>1338</v>
      </c>
      <c r="E8" s="11" t="s">
        <v>755</v>
      </c>
      <c r="F8" s="11" t="s">
        <v>518</v>
      </c>
      <c r="G8" s="11" t="s">
        <v>31</v>
      </c>
      <c r="H8" s="11" t="s">
        <v>431</v>
      </c>
      <c r="I8" s="39"/>
      <c r="J8" s="40" t="s">
        <v>787</v>
      </c>
      <c r="K8" s="10"/>
      <c r="L8" s="19" t="s">
        <v>758</v>
      </c>
      <c r="M8" s="7" t="str">
        <f t="shared" si="0"/>
        <v>武汉威伟机械</v>
      </c>
      <c r="N8" s="26" t="str">
        <f>VLOOKUP(P8,ch!$A$1:$B$32,2,0)</f>
        <v>鄂AZR992</v>
      </c>
      <c r="O8" s="10" t="s">
        <v>184</v>
      </c>
      <c r="P8" s="29" t="s">
        <v>107</v>
      </c>
      <c r="Q8" s="7" t="str">
        <f t="shared" si="1"/>
        <v>9.6米</v>
      </c>
      <c r="R8" s="14">
        <v>9</v>
      </c>
      <c r="S8" s="14">
        <v>0</v>
      </c>
      <c r="T8" s="14">
        <f t="shared" si="2"/>
        <v>9</v>
      </c>
      <c r="U8" s="7" t="str">
        <f t="shared" si="3"/>
        <v>分拣摆渡</v>
      </c>
    </row>
    <row r="9" spans="1:63" s="35" customFormat="1" ht="18.75">
      <c r="A9" s="8">
        <v>43197</v>
      </c>
      <c r="B9" s="10" t="s">
        <v>52</v>
      </c>
      <c r="C9" s="10">
        <v>2152</v>
      </c>
      <c r="D9" s="10">
        <v>2202</v>
      </c>
      <c r="E9" s="11" t="s">
        <v>755</v>
      </c>
      <c r="F9" s="11" t="s">
        <v>518</v>
      </c>
      <c r="G9" s="11" t="s">
        <v>31</v>
      </c>
      <c r="H9" s="11" t="s">
        <v>431</v>
      </c>
      <c r="I9" s="39"/>
      <c r="J9" s="40" t="s">
        <v>788</v>
      </c>
      <c r="K9" s="10"/>
      <c r="L9" s="19" t="s">
        <v>759</v>
      </c>
      <c r="M9" s="7" t="str">
        <f t="shared" si="0"/>
        <v>武汉威伟机械</v>
      </c>
      <c r="N9" s="26" t="str">
        <f>VLOOKUP(P9,ch!$A$1:$B$32,2,0)</f>
        <v>鄂AZV377</v>
      </c>
      <c r="O9" s="10" t="s">
        <v>176</v>
      </c>
      <c r="P9" s="29" t="s">
        <v>240</v>
      </c>
      <c r="Q9" s="7" t="str">
        <f t="shared" si="1"/>
        <v>9.6米</v>
      </c>
      <c r="R9" s="14">
        <v>11</v>
      </c>
      <c r="S9" s="14">
        <v>0</v>
      </c>
      <c r="T9" s="14">
        <f t="shared" si="2"/>
        <v>11</v>
      </c>
      <c r="U9" s="7" t="str">
        <f t="shared" si="3"/>
        <v>分拣摆渡</v>
      </c>
    </row>
    <row r="10" spans="1:63" s="35" customFormat="1" ht="18.75">
      <c r="A10" s="8">
        <v>43197</v>
      </c>
      <c r="B10" s="10" t="s">
        <v>71</v>
      </c>
      <c r="C10" s="10">
        <v>1910</v>
      </c>
      <c r="D10" s="10">
        <v>1920</v>
      </c>
      <c r="E10" s="11" t="s">
        <v>31</v>
      </c>
      <c r="F10" s="11" t="s">
        <v>431</v>
      </c>
      <c r="G10" s="11" t="s">
        <v>53</v>
      </c>
      <c r="H10" s="11" t="s">
        <v>468</v>
      </c>
      <c r="I10" s="39"/>
      <c r="J10" s="40" t="s">
        <v>789</v>
      </c>
      <c r="K10" s="10"/>
      <c r="L10" s="19" t="s">
        <v>763</v>
      </c>
      <c r="M10" s="7" t="str">
        <f t="shared" si="0"/>
        <v>武汉威伟机械</v>
      </c>
      <c r="N10" s="26" t="str">
        <f>VLOOKUP(P10,ch!$A$1:$B$32,2,0)</f>
        <v>鄂AMT870</v>
      </c>
      <c r="O10" s="10" t="s">
        <v>164</v>
      </c>
      <c r="P10" s="29" t="s">
        <v>373</v>
      </c>
      <c r="Q10" s="7" t="str">
        <f t="shared" si="1"/>
        <v>9.6米</v>
      </c>
      <c r="R10" s="14">
        <v>14</v>
      </c>
      <c r="S10" s="14">
        <v>0</v>
      </c>
      <c r="T10" s="14">
        <f t="shared" si="2"/>
        <v>14</v>
      </c>
      <c r="U10" s="7" t="str">
        <f t="shared" si="3"/>
        <v>分拣摆渡</v>
      </c>
    </row>
    <row r="11" spans="1:63" s="35" customFormat="1" ht="18.75">
      <c r="A11" s="8">
        <v>43197</v>
      </c>
      <c r="B11" s="10" t="s">
        <v>71</v>
      </c>
      <c r="C11" s="10">
        <v>1645</v>
      </c>
      <c r="D11" s="10">
        <v>1655</v>
      </c>
      <c r="E11" s="11" t="s">
        <v>31</v>
      </c>
      <c r="F11" s="11" t="s">
        <v>431</v>
      </c>
      <c r="G11" s="11" t="s">
        <v>53</v>
      </c>
      <c r="H11" s="11" t="s">
        <v>468</v>
      </c>
      <c r="I11" s="39"/>
      <c r="J11" s="40" t="s">
        <v>790</v>
      </c>
      <c r="K11" s="10"/>
      <c r="L11" s="19" t="s">
        <v>764</v>
      </c>
      <c r="M11" s="7" t="str">
        <f t="shared" ref="M11" si="12">IF(A11&lt;&gt;"","武汉威伟机械","------")</f>
        <v>武汉威伟机械</v>
      </c>
      <c r="N11" s="26" t="str">
        <f>VLOOKUP(P11,ch!$A$1:$B$32,2,0)</f>
        <v>鄂AMT870</v>
      </c>
      <c r="O11" s="10" t="s">
        <v>164</v>
      </c>
      <c r="P11" s="29" t="s">
        <v>373</v>
      </c>
      <c r="Q11" s="7" t="str">
        <f t="shared" ref="Q11" si="13">IF(A11&lt;&gt;"","9.6米","--")</f>
        <v>9.6米</v>
      </c>
      <c r="R11" s="14">
        <v>14</v>
      </c>
      <c r="S11" s="14">
        <v>0</v>
      </c>
      <c r="T11" s="14">
        <f t="shared" ref="T11" si="14">SUM(R11:S11)</f>
        <v>14</v>
      </c>
      <c r="U11" s="7" t="str">
        <f t="shared" ref="U11" si="15">IF(A11&lt;&gt;"","分拣摆渡","----")</f>
        <v>分拣摆渡</v>
      </c>
    </row>
    <row r="12" spans="1:63" s="35" customFormat="1" ht="18.75">
      <c r="A12" s="8">
        <v>43197</v>
      </c>
      <c r="B12" s="10" t="s">
        <v>259</v>
      </c>
      <c r="C12" s="10">
        <v>1145</v>
      </c>
      <c r="D12" s="10">
        <v>1155</v>
      </c>
      <c r="E12" s="11" t="s">
        <v>31</v>
      </c>
      <c r="F12" s="11" t="s">
        <v>431</v>
      </c>
      <c r="G12" s="11" t="s">
        <v>53</v>
      </c>
      <c r="H12" s="11" t="s">
        <v>468</v>
      </c>
      <c r="I12" s="39"/>
      <c r="J12" s="40" t="s">
        <v>791</v>
      </c>
      <c r="K12" s="10"/>
      <c r="L12" s="19" t="s">
        <v>765</v>
      </c>
      <c r="M12" s="7" t="str">
        <f t="shared" ref="M12" si="16">IF(A12&lt;&gt;"","武汉威伟机械","------")</f>
        <v>武汉威伟机械</v>
      </c>
      <c r="N12" s="26" t="str">
        <f>VLOOKUP(P12,ch!$A$1:$B$32,2,0)</f>
        <v>鄂AMT870</v>
      </c>
      <c r="O12" s="10" t="s">
        <v>164</v>
      </c>
      <c r="P12" s="29" t="s">
        <v>373</v>
      </c>
      <c r="Q12" s="7" t="str">
        <f t="shared" ref="Q12" si="17">IF(A12&lt;&gt;"","9.6米","--")</f>
        <v>9.6米</v>
      </c>
      <c r="R12" s="14">
        <v>5</v>
      </c>
      <c r="S12" s="14">
        <v>0</v>
      </c>
      <c r="T12" s="14">
        <f t="shared" ref="T12" si="18">SUM(R12:S12)</f>
        <v>5</v>
      </c>
      <c r="U12" s="7" t="str">
        <f t="shared" ref="U12" si="19">IF(A12&lt;&gt;"","分拣摆渡","----")</f>
        <v>分拣摆渡</v>
      </c>
    </row>
    <row r="13" spans="1:63" s="35" customFormat="1" ht="18.75">
      <c r="A13" s="8">
        <v>43197</v>
      </c>
      <c r="B13" s="10" t="s">
        <v>259</v>
      </c>
      <c r="C13" s="10">
        <v>1040</v>
      </c>
      <c r="D13" s="10">
        <v>1050</v>
      </c>
      <c r="E13" s="11" t="s">
        <v>31</v>
      </c>
      <c r="F13" s="11" t="s">
        <v>431</v>
      </c>
      <c r="G13" s="11" t="s">
        <v>53</v>
      </c>
      <c r="H13" s="11" t="s">
        <v>468</v>
      </c>
      <c r="I13" s="39"/>
      <c r="J13" s="40" t="s">
        <v>792</v>
      </c>
      <c r="K13" s="10"/>
      <c r="L13" s="19" t="s">
        <v>766</v>
      </c>
      <c r="M13" s="7" t="str">
        <f t="shared" ref="M13" si="20">IF(A13&lt;&gt;"","武汉威伟机械","------")</f>
        <v>武汉威伟机械</v>
      </c>
      <c r="N13" s="26" t="str">
        <f>VLOOKUP(P13,ch!$A$1:$B$32,2,0)</f>
        <v>鄂AMT870</v>
      </c>
      <c r="O13" s="10" t="s">
        <v>164</v>
      </c>
      <c r="P13" s="29" t="s">
        <v>373</v>
      </c>
      <c r="Q13" s="7" t="str">
        <f t="shared" ref="Q13" si="21">IF(A13&lt;&gt;"","9.6米","--")</f>
        <v>9.6米</v>
      </c>
      <c r="R13" s="14">
        <v>14</v>
      </c>
      <c r="S13" s="14">
        <v>0</v>
      </c>
      <c r="T13" s="14">
        <f t="shared" ref="T13" si="22">SUM(R13:S13)</f>
        <v>14</v>
      </c>
      <c r="U13" s="7" t="str">
        <f t="shared" ref="U13" si="23">IF(A13&lt;&gt;"","分拣摆渡","----")</f>
        <v>分拣摆渡</v>
      </c>
    </row>
    <row r="14" spans="1:63" s="35" customFormat="1" ht="18.75">
      <c r="A14" s="8">
        <v>43197</v>
      </c>
      <c r="B14" s="10" t="s">
        <v>259</v>
      </c>
      <c r="C14" s="10">
        <v>930</v>
      </c>
      <c r="D14" s="10">
        <v>940</v>
      </c>
      <c r="E14" s="11" t="s">
        <v>31</v>
      </c>
      <c r="F14" s="11" t="s">
        <v>431</v>
      </c>
      <c r="G14" s="11" t="s">
        <v>53</v>
      </c>
      <c r="H14" s="11" t="s">
        <v>468</v>
      </c>
      <c r="I14" s="39"/>
      <c r="J14" s="40" t="s">
        <v>793</v>
      </c>
      <c r="K14" s="10"/>
      <c r="L14" s="19" t="s">
        <v>767</v>
      </c>
      <c r="M14" s="7" t="str">
        <f t="shared" ref="M14" si="24">IF(A14&lt;&gt;"","武汉威伟机械","------")</f>
        <v>武汉威伟机械</v>
      </c>
      <c r="N14" s="26" t="str">
        <f>VLOOKUP(P14,ch!$A$1:$B$32,2,0)</f>
        <v>鄂AMT870</v>
      </c>
      <c r="O14" s="10" t="s">
        <v>164</v>
      </c>
      <c r="P14" s="29" t="s">
        <v>373</v>
      </c>
      <c r="Q14" s="7" t="str">
        <f t="shared" ref="Q14" si="25">IF(A14&lt;&gt;"","9.6米","--")</f>
        <v>9.6米</v>
      </c>
      <c r="R14" s="14">
        <v>14</v>
      </c>
      <c r="S14" s="14">
        <v>0</v>
      </c>
      <c r="T14" s="14">
        <f t="shared" ref="T14" si="26">SUM(R14:S14)</f>
        <v>14</v>
      </c>
      <c r="U14" s="7" t="str">
        <f t="shared" ref="U14" si="27">IF(A14&lt;&gt;"","分拣摆渡","----")</f>
        <v>分拣摆渡</v>
      </c>
    </row>
    <row r="15" spans="1:63" s="35" customFormat="1" ht="18.75">
      <c r="A15" s="8">
        <v>43197</v>
      </c>
      <c r="B15" s="10" t="s">
        <v>71</v>
      </c>
      <c r="C15" s="10">
        <v>30</v>
      </c>
      <c r="D15" s="10">
        <v>40</v>
      </c>
      <c r="E15" s="11" t="s">
        <v>31</v>
      </c>
      <c r="F15" s="11" t="s">
        <v>431</v>
      </c>
      <c r="G15" s="11" t="s">
        <v>53</v>
      </c>
      <c r="H15" s="11" t="s">
        <v>468</v>
      </c>
      <c r="I15" s="39"/>
      <c r="J15" s="40" t="s">
        <v>794</v>
      </c>
      <c r="K15" s="10"/>
      <c r="L15" s="19" t="s">
        <v>768</v>
      </c>
      <c r="M15" s="7" t="str">
        <f t="shared" ref="M15" si="28">IF(A15&lt;&gt;"","武汉威伟机械","------")</f>
        <v>武汉威伟机械</v>
      </c>
      <c r="N15" s="26" t="str">
        <f>VLOOKUP(P15,ch!$A$1:$B$32,2,0)</f>
        <v>鄂AMT870</v>
      </c>
      <c r="O15" s="10" t="s">
        <v>164</v>
      </c>
      <c r="P15" s="29" t="s">
        <v>373</v>
      </c>
      <c r="Q15" s="7" t="str">
        <f t="shared" ref="Q15" si="29">IF(A15&lt;&gt;"","9.6米","--")</f>
        <v>9.6米</v>
      </c>
      <c r="R15" s="14">
        <v>14</v>
      </c>
      <c r="S15" s="14">
        <v>0</v>
      </c>
      <c r="T15" s="14">
        <f t="shared" ref="T15:T16" si="30">SUM(R15:S15)</f>
        <v>14</v>
      </c>
      <c r="U15" s="7" t="str">
        <f t="shared" ref="U15" si="31">IF(A15&lt;&gt;"","分拣摆渡","----")</f>
        <v>分拣摆渡</v>
      </c>
    </row>
    <row r="16" spans="1:63" s="35" customFormat="1" ht="18.75">
      <c r="A16" s="8">
        <v>43197</v>
      </c>
      <c r="B16" s="10" t="s">
        <v>71</v>
      </c>
      <c r="C16" s="10">
        <v>215</v>
      </c>
      <c r="D16" s="10">
        <v>2225</v>
      </c>
      <c r="E16" s="11" t="s">
        <v>31</v>
      </c>
      <c r="F16" s="11" t="s">
        <v>431</v>
      </c>
      <c r="G16" s="11" t="s">
        <v>53</v>
      </c>
      <c r="H16" s="11" t="s">
        <v>468</v>
      </c>
      <c r="I16" s="39"/>
      <c r="J16" s="40" t="s">
        <v>795</v>
      </c>
      <c r="K16" s="10"/>
      <c r="L16" s="19" t="s">
        <v>769</v>
      </c>
      <c r="M16" s="7" t="str">
        <f t="shared" si="0"/>
        <v>武汉威伟机械</v>
      </c>
      <c r="N16" s="26" t="str">
        <f>VLOOKUP(P16,ch!$A$1:$B$32,2,0)</f>
        <v>鄂AF1588</v>
      </c>
      <c r="O16" s="10" t="s">
        <v>163</v>
      </c>
      <c r="P16" s="29" t="s">
        <v>770</v>
      </c>
      <c r="Q16" s="7" t="str">
        <f t="shared" si="1"/>
        <v>9.6米</v>
      </c>
      <c r="R16" s="14">
        <v>14</v>
      </c>
      <c r="S16" s="14">
        <v>0</v>
      </c>
      <c r="T16" s="14">
        <f t="shared" si="30"/>
        <v>14</v>
      </c>
      <c r="U16" s="7" t="str">
        <f t="shared" si="3"/>
        <v>分拣摆渡</v>
      </c>
    </row>
    <row r="17" spans="1:21" s="35" customFormat="1" ht="18.75">
      <c r="A17" s="8">
        <v>43197</v>
      </c>
      <c r="B17" s="10" t="s">
        <v>71</v>
      </c>
      <c r="C17" s="10">
        <v>2025</v>
      </c>
      <c r="D17" s="10">
        <v>2035</v>
      </c>
      <c r="E17" s="11" t="s">
        <v>31</v>
      </c>
      <c r="F17" s="11" t="s">
        <v>431</v>
      </c>
      <c r="G17" s="11" t="s">
        <v>53</v>
      </c>
      <c r="H17" s="11" t="s">
        <v>468</v>
      </c>
      <c r="I17" s="39"/>
      <c r="J17" s="40" t="s">
        <v>796</v>
      </c>
      <c r="K17" s="10"/>
      <c r="L17" s="19" t="s">
        <v>771</v>
      </c>
      <c r="M17" s="7" t="str">
        <f t="shared" ref="M17" si="32">IF(A17&lt;&gt;"","武汉威伟机械","------")</f>
        <v>武汉威伟机械</v>
      </c>
      <c r="N17" s="26" t="str">
        <f>VLOOKUP(P17,ch!$A$1:$B$32,2,0)</f>
        <v>鄂AF1588</v>
      </c>
      <c r="O17" s="10" t="s">
        <v>163</v>
      </c>
      <c r="P17" s="29" t="s">
        <v>770</v>
      </c>
      <c r="Q17" s="7" t="str">
        <f t="shared" ref="Q17" si="33">IF(A17&lt;&gt;"","9.6米","--")</f>
        <v>9.6米</v>
      </c>
      <c r="R17" s="14">
        <v>14</v>
      </c>
      <c r="S17" s="14">
        <v>0</v>
      </c>
      <c r="T17" s="14">
        <f t="shared" ref="T17" si="34">SUM(R17:S17)</f>
        <v>14</v>
      </c>
      <c r="U17" s="7" t="str">
        <f t="shared" ref="U17" si="35">IF(A17&lt;&gt;"","分拣摆渡","----")</f>
        <v>分拣摆渡</v>
      </c>
    </row>
    <row r="18" spans="1:21" s="35" customFormat="1" ht="18.75">
      <c r="A18" s="8">
        <v>43197</v>
      </c>
      <c r="B18" s="10" t="s">
        <v>71</v>
      </c>
      <c r="C18" s="10">
        <v>1600</v>
      </c>
      <c r="D18" s="10">
        <v>1610</v>
      </c>
      <c r="E18" s="11" t="s">
        <v>31</v>
      </c>
      <c r="F18" s="11" t="s">
        <v>431</v>
      </c>
      <c r="G18" s="11" t="s">
        <v>53</v>
      </c>
      <c r="H18" s="11" t="s">
        <v>468</v>
      </c>
      <c r="I18" s="39"/>
      <c r="J18" s="40" t="s">
        <v>797</v>
      </c>
      <c r="K18" s="10"/>
      <c r="L18" s="19" t="s">
        <v>772</v>
      </c>
      <c r="M18" s="7" t="str">
        <f t="shared" ref="M18" si="36">IF(A18&lt;&gt;"","武汉威伟机械","------")</f>
        <v>武汉威伟机械</v>
      </c>
      <c r="N18" s="26" t="str">
        <f>VLOOKUP(P18,ch!$A$1:$B$32,2,0)</f>
        <v>鄂AF1588</v>
      </c>
      <c r="O18" s="10" t="s">
        <v>163</v>
      </c>
      <c r="P18" s="29" t="s">
        <v>770</v>
      </c>
      <c r="Q18" s="7" t="str">
        <f t="shared" ref="Q18" si="37">IF(A18&lt;&gt;"","9.6米","--")</f>
        <v>9.6米</v>
      </c>
      <c r="R18" s="14">
        <v>14</v>
      </c>
      <c r="S18" s="14">
        <v>0</v>
      </c>
      <c r="T18" s="14">
        <f t="shared" ref="T18" si="38">SUM(R18:S18)</f>
        <v>14</v>
      </c>
      <c r="U18" s="7" t="str">
        <f t="shared" ref="U18" si="39">IF(A18&lt;&gt;"","分拣摆渡","----")</f>
        <v>分拣摆渡</v>
      </c>
    </row>
    <row r="19" spans="1:21" s="35" customFormat="1" ht="18.75">
      <c r="A19" s="8">
        <v>43197</v>
      </c>
      <c r="B19" s="10" t="s">
        <v>774</v>
      </c>
      <c r="C19" s="10">
        <v>1132</v>
      </c>
      <c r="D19" s="10">
        <v>1142</v>
      </c>
      <c r="E19" s="11" t="s">
        <v>31</v>
      </c>
      <c r="F19" s="11" t="s">
        <v>431</v>
      </c>
      <c r="G19" s="11" t="s">
        <v>53</v>
      </c>
      <c r="H19" s="11" t="s">
        <v>468</v>
      </c>
      <c r="I19" s="39"/>
      <c r="J19" s="40" t="s">
        <v>798</v>
      </c>
      <c r="K19" s="10"/>
      <c r="L19" s="19" t="s">
        <v>773</v>
      </c>
      <c r="M19" s="7" t="str">
        <f t="shared" ref="M19" si="40">IF(A19&lt;&gt;"","武汉威伟机械","------")</f>
        <v>武汉威伟机械</v>
      </c>
      <c r="N19" s="26" t="str">
        <f>VLOOKUP(P19,ch!$A$1:$B$32,2,0)</f>
        <v>鄂AF1588</v>
      </c>
      <c r="O19" s="10" t="s">
        <v>163</v>
      </c>
      <c r="P19" s="29" t="s">
        <v>770</v>
      </c>
      <c r="Q19" s="7" t="str">
        <f t="shared" ref="Q19" si="41">IF(A19&lt;&gt;"","9.6米","--")</f>
        <v>9.6米</v>
      </c>
      <c r="R19" s="14">
        <v>14</v>
      </c>
      <c r="S19" s="14">
        <v>0</v>
      </c>
      <c r="T19" s="14">
        <f t="shared" ref="T19" si="42">SUM(R19:S19)</f>
        <v>14</v>
      </c>
      <c r="U19" s="7" t="str">
        <f t="shared" ref="U19" si="43">IF(A19&lt;&gt;"","分拣摆渡","----")</f>
        <v>分拣摆渡</v>
      </c>
    </row>
    <row r="20" spans="1:21" s="35" customFormat="1" ht="18.75">
      <c r="A20" s="8">
        <v>43197</v>
      </c>
      <c r="B20" s="10" t="s">
        <v>774</v>
      </c>
      <c r="C20" s="10">
        <v>1005</v>
      </c>
      <c r="D20" s="10">
        <v>1015</v>
      </c>
      <c r="E20" s="11" t="s">
        <v>31</v>
      </c>
      <c r="F20" s="11" t="s">
        <v>431</v>
      </c>
      <c r="G20" s="11" t="s">
        <v>53</v>
      </c>
      <c r="H20" s="11" t="s">
        <v>468</v>
      </c>
      <c r="I20" s="39"/>
      <c r="J20" s="40" t="s">
        <v>799</v>
      </c>
      <c r="K20" s="10"/>
      <c r="L20" s="19" t="s">
        <v>775</v>
      </c>
      <c r="M20" s="7" t="str">
        <f t="shared" ref="M20:M25" si="44">IF(A20&lt;&gt;"","武汉威伟机械","------")</f>
        <v>武汉威伟机械</v>
      </c>
      <c r="N20" s="26" t="str">
        <f>VLOOKUP(P20,ch!$A$1:$B$32,2,0)</f>
        <v>鄂AF1588</v>
      </c>
      <c r="O20" s="10" t="s">
        <v>163</v>
      </c>
      <c r="P20" s="29" t="s">
        <v>770</v>
      </c>
      <c r="Q20" s="7" t="str">
        <f t="shared" ref="Q20:Q25" si="45">IF(A20&lt;&gt;"","9.6米","--")</f>
        <v>9.6米</v>
      </c>
      <c r="R20" s="14">
        <v>14</v>
      </c>
      <c r="S20" s="14">
        <v>0</v>
      </c>
      <c r="T20" s="14">
        <f t="shared" ref="T20" si="46">SUM(R20:S20)</f>
        <v>14</v>
      </c>
      <c r="U20" s="7" t="str">
        <f t="shared" ref="U20:U25" si="47">IF(A20&lt;&gt;"","分拣摆渡","----")</f>
        <v>分拣摆渡</v>
      </c>
    </row>
    <row r="21" spans="1:21" s="35" customFormat="1" ht="18.75">
      <c r="A21" s="8">
        <v>43197</v>
      </c>
      <c r="B21" s="10" t="s">
        <v>124</v>
      </c>
      <c r="C21" s="10">
        <v>1130</v>
      </c>
      <c r="D21" s="10">
        <v>1140</v>
      </c>
      <c r="E21" s="11" t="s">
        <v>119</v>
      </c>
      <c r="F21" s="11" t="s">
        <v>482</v>
      </c>
      <c r="G21" s="11" t="s">
        <v>53</v>
      </c>
      <c r="H21" s="11" t="s">
        <v>468</v>
      </c>
      <c r="I21" s="39"/>
      <c r="J21" s="40" t="s">
        <v>800</v>
      </c>
      <c r="K21" s="10"/>
      <c r="L21" s="19" t="s">
        <v>776</v>
      </c>
      <c r="M21" s="7" t="str">
        <f t="shared" si="44"/>
        <v>武汉威伟机械</v>
      </c>
      <c r="N21" s="26" t="str">
        <f>VLOOKUP(P21,ch!$A$1:$B$32,2,0)</f>
        <v>鄂AFX299</v>
      </c>
      <c r="O21" s="10" t="s">
        <v>364</v>
      </c>
      <c r="P21" s="29" t="s">
        <v>403</v>
      </c>
      <c r="Q21" s="7" t="str">
        <f t="shared" si="45"/>
        <v>9.6米</v>
      </c>
      <c r="R21" s="14">
        <v>1</v>
      </c>
      <c r="S21" s="14">
        <v>0</v>
      </c>
      <c r="T21" s="14">
        <f t="shared" ref="T21:T25" si="48">SUM(R21:S21)</f>
        <v>1</v>
      </c>
      <c r="U21" s="7" t="str">
        <f t="shared" si="47"/>
        <v>分拣摆渡</v>
      </c>
    </row>
    <row r="22" spans="1:21" s="35" customFormat="1" ht="18.75">
      <c r="A22" s="8">
        <v>43197</v>
      </c>
      <c r="B22" s="10" t="s">
        <v>124</v>
      </c>
      <c r="C22" s="10">
        <v>1510</v>
      </c>
      <c r="D22" s="10">
        <v>1520</v>
      </c>
      <c r="E22" s="11" t="s">
        <v>119</v>
      </c>
      <c r="F22" s="11" t="s">
        <v>482</v>
      </c>
      <c r="G22" s="11" t="s">
        <v>53</v>
      </c>
      <c r="H22" s="11" t="s">
        <v>468</v>
      </c>
      <c r="I22" s="39"/>
      <c r="J22" s="40" t="s">
        <v>801</v>
      </c>
      <c r="K22" s="10"/>
      <c r="L22" s="19" t="s">
        <v>777</v>
      </c>
      <c r="M22" s="7" t="str">
        <f t="shared" si="44"/>
        <v>武汉威伟机械</v>
      </c>
      <c r="N22" s="26" t="str">
        <f>VLOOKUP(P22,ch!$A$1:$B$32,2,0)</f>
        <v>鄂AFX299</v>
      </c>
      <c r="O22" s="10" t="s">
        <v>364</v>
      </c>
      <c r="P22" s="29" t="s">
        <v>403</v>
      </c>
      <c r="Q22" s="7" t="str">
        <f t="shared" si="45"/>
        <v>9.6米</v>
      </c>
      <c r="R22" s="14">
        <v>1</v>
      </c>
      <c r="S22" s="14">
        <v>0</v>
      </c>
      <c r="T22" s="14">
        <f t="shared" si="48"/>
        <v>1</v>
      </c>
      <c r="U22" s="7" t="str">
        <f t="shared" si="47"/>
        <v>分拣摆渡</v>
      </c>
    </row>
    <row r="23" spans="1:21" s="35" customFormat="1" ht="18.75">
      <c r="A23" s="8">
        <v>43197</v>
      </c>
      <c r="B23" s="10" t="s">
        <v>124</v>
      </c>
      <c r="C23" s="10">
        <v>1630</v>
      </c>
      <c r="D23" s="10">
        <v>1640</v>
      </c>
      <c r="E23" s="11" t="s">
        <v>119</v>
      </c>
      <c r="F23" s="11" t="s">
        <v>482</v>
      </c>
      <c r="G23" s="11" t="s">
        <v>53</v>
      </c>
      <c r="H23" s="11" t="s">
        <v>468</v>
      </c>
      <c r="I23" s="39"/>
      <c r="J23" s="40" t="s">
        <v>802</v>
      </c>
      <c r="K23" s="10"/>
      <c r="L23" s="19" t="s">
        <v>778</v>
      </c>
      <c r="M23" s="7" t="str">
        <f t="shared" si="44"/>
        <v>武汉威伟机械</v>
      </c>
      <c r="N23" s="26" t="str">
        <f>VLOOKUP(P23,ch!$A$1:$B$32,2,0)</f>
        <v>鄂AFX299</v>
      </c>
      <c r="O23" s="10" t="s">
        <v>364</v>
      </c>
      <c r="P23" s="29" t="s">
        <v>403</v>
      </c>
      <c r="Q23" s="7" t="str">
        <f t="shared" si="45"/>
        <v>9.6米</v>
      </c>
      <c r="R23" s="14">
        <v>1</v>
      </c>
      <c r="S23" s="14">
        <v>0</v>
      </c>
      <c r="T23" s="14">
        <f t="shared" si="48"/>
        <v>1</v>
      </c>
      <c r="U23" s="7" t="str">
        <f t="shared" si="47"/>
        <v>分拣摆渡</v>
      </c>
    </row>
    <row r="24" spans="1:21" s="35" customFormat="1" ht="18.75">
      <c r="A24" s="8">
        <v>43197</v>
      </c>
      <c r="B24" s="10" t="s">
        <v>124</v>
      </c>
      <c r="C24" s="10">
        <v>2111</v>
      </c>
      <c r="D24" s="10">
        <v>2121</v>
      </c>
      <c r="E24" s="11" t="s">
        <v>119</v>
      </c>
      <c r="F24" s="11" t="s">
        <v>482</v>
      </c>
      <c r="G24" s="11" t="s">
        <v>53</v>
      </c>
      <c r="H24" s="11" t="s">
        <v>468</v>
      </c>
      <c r="I24" s="39"/>
      <c r="J24" s="40" t="s">
        <v>803</v>
      </c>
      <c r="K24" s="10"/>
      <c r="L24" s="19" t="s">
        <v>779</v>
      </c>
      <c r="M24" s="7" t="str">
        <f t="shared" si="44"/>
        <v>武汉威伟机械</v>
      </c>
      <c r="N24" s="26" t="str">
        <f>VLOOKUP(P24,ch!$A$1:$B$32,2,0)</f>
        <v>鄂AFX299</v>
      </c>
      <c r="O24" s="10" t="s">
        <v>364</v>
      </c>
      <c r="P24" s="29" t="s">
        <v>403</v>
      </c>
      <c r="Q24" s="7" t="str">
        <f t="shared" si="45"/>
        <v>9.6米</v>
      </c>
      <c r="R24" s="14">
        <v>1</v>
      </c>
      <c r="S24" s="14">
        <v>0</v>
      </c>
      <c r="T24" s="14">
        <f t="shared" si="48"/>
        <v>1</v>
      </c>
      <c r="U24" s="7" t="str">
        <f t="shared" si="47"/>
        <v>分拣摆渡</v>
      </c>
    </row>
    <row r="25" spans="1:21" s="35" customFormat="1" ht="18.75">
      <c r="A25" s="8">
        <v>43197</v>
      </c>
      <c r="B25" s="10" t="s">
        <v>124</v>
      </c>
      <c r="C25" s="10">
        <v>1110</v>
      </c>
      <c r="D25" s="10">
        <v>1120</v>
      </c>
      <c r="E25" s="11" t="s">
        <v>119</v>
      </c>
      <c r="F25" s="11" t="s">
        <v>482</v>
      </c>
      <c r="G25" s="11" t="s">
        <v>53</v>
      </c>
      <c r="H25" s="11" t="s">
        <v>468</v>
      </c>
      <c r="I25" s="39"/>
      <c r="J25" s="40" t="s">
        <v>804</v>
      </c>
      <c r="K25" s="10"/>
      <c r="L25" s="19" t="s">
        <v>780</v>
      </c>
      <c r="M25" s="7" t="str">
        <f t="shared" si="44"/>
        <v>武汉威伟机械</v>
      </c>
      <c r="N25" s="26" t="str">
        <f>VLOOKUP(P25,ch!$A$1:$B$32,2,0)</f>
        <v>鄂AFX299</v>
      </c>
      <c r="O25" s="10" t="s">
        <v>364</v>
      </c>
      <c r="P25" s="29" t="s">
        <v>403</v>
      </c>
      <c r="Q25" s="7" t="str">
        <f t="shared" si="45"/>
        <v>9.6米</v>
      </c>
      <c r="R25" s="14">
        <v>1</v>
      </c>
      <c r="S25" s="14">
        <v>0</v>
      </c>
      <c r="T25" s="14">
        <f t="shared" si="48"/>
        <v>1</v>
      </c>
      <c r="U25" s="7" t="str">
        <f t="shared" si="47"/>
        <v>分拣摆渡</v>
      </c>
    </row>
    <row r="26" spans="1:21" s="35" customFormat="1" ht="18.75">
      <c r="A26" s="8"/>
      <c r="B26" s="10"/>
      <c r="C26" s="10"/>
      <c r="D26" s="10"/>
      <c r="E26" s="11"/>
      <c r="F26" s="11"/>
      <c r="G26" s="11"/>
      <c r="H26" s="11"/>
      <c r="I26" s="39"/>
      <c r="J26" s="39"/>
      <c r="K26" s="10"/>
      <c r="L26" s="19"/>
      <c r="M26" s="7"/>
      <c r="N26" s="26"/>
      <c r="O26" s="10"/>
      <c r="P26" s="29"/>
      <c r="Q26" s="7" t="str">
        <f t="shared" si="1"/>
        <v>--</v>
      </c>
      <c r="R26" s="14"/>
      <c r="S26" s="14"/>
      <c r="T26" s="14"/>
      <c r="U26" s="7" t="str">
        <f t="shared" si="3"/>
        <v>----</v>
      </c>
    </row>
    <row r="27" spans="1:21" s="35" customFormat="1" ht="18.75">
      <c r="A27" s="8"/>
      <c r="B27" s="10"/>
      <c r="C27" s="10"/>
      <c r="D27" s="10"/>
      <c r="E27" s="11"/>
      <c r="F27" s="11"/>
      <c r="G27" s="11"/>
      <c r="H27" s="11"/>
      <c r="I27" s="39"/>
      <c r="J27" s="39"/>
      <c r="K27" s="10"/>
      <c r="L27" s="19"/>
      <c r="M27" s="7"/>
      <c r="N27" s="26"/>
      <c r="O27" s="10"/>
      <c r="P27" s="29"/>
      <c r="Q27" s="7" t="str">
        <f t="shared" si="1"/>
        <v>--</v>
      </c>
      <c r="R27" s="14"/>
      <c r="S27" s="14"/>
      <c r="T27" s="14"/>
      <c r="U27" s="7" t="str">
        <f t="shared" si="3"/>
        <v>----</v>
      </c>
    </row>
    <row r="28" spans="1:21" s="35" customFormat="1" ht="18.75">
      <c r="A28" s="8"/>
      <c r="B28" s="10"/>
      <c r="C28" s="10"/>
      <c r="D28" s="10"/>
      <c r="E28" s="11"/>
      <c r="F28" s="11"/>
      <c r="G28" s="11"/>
      <c r="H28" s="11"/>
      <c r="I28" s="39"/>
      <c r="J28" s="39"/>
      <c r="K28" s="10"/>
      <c r="L28" s="19"/>
      <c r="M28" s="7"/>
      <c r="N28" s="26"/>
      <c r="O28" s="10"/>
      <c r="P28" s="29"/>
      <c r="Q28" s="7" t="str">
        <f t="shared" si="1"/>
        <v>--</v>
      </c>
      <c r="R28" s="14"/>
      <c r="S28" s="14"/>
      <c r="T28" s="14"/>
      <c r="U28" s="7" t="str">
        <f t="shared" si="3"/>
        <v>----</v>
      </c>
    </row>
    <row r="29" spans="1:21" s="35" customFormat="1" ht="18.75">
      <c r="A29" s="8"/>
      <c r="B29" s="10"/>
      <c r="C29" s="10"/>
      <c r="D29" s="10"/>
      <c r="E29" s="11"/>
      <c r="F29" s="11"/>
      <c r="G29" s="11"/>
      <c r="H29" s="11"/>
      <c r="I29" s="39"/>
      <c r="J29" s="39"/>
      <c r="K29" s="10"/>
      <c r="L29" s="19"/>
      <c r="M29" s="7"/>
      <c r="N29" s="26"/>
      <c r="O29" s="10"/>
      <c r="P29" s="29"/>
      <c r="Q29" s="7" t="str">
        <f t="shared" si="1"/>
        <v>--</v>
      </c>
      <c r="R29" s="14"/>
      <c r="S29" s="14"/>
      <c r="T29" s="14"/>
      <c r="U29" s="7" t="str">
        <f t="shared" si="3"/>
        <v>----</v>
      </c>
    </row>
    <row r="30" spans="1:21" s="35" customFormat="1" ht="18.75">
      <c r="A30" s="8"/>
      <c r="B30" s="10"/>
      <c r="C30" s="10"/>
      <c r="D30" s="10"/>
      <c r="E30" s="11"/>
      <c r="F30" s="11"/>
      <c r="G30" s="11"/>
      <c r="H30" s="11"/>
      <c r="I30" s="39"/>
      <c r="J30" s="39"/>
      <c r="K30" s="10"/>
      <c r="L30" s="19"/>
      <c r="M30" s="7"/>
      <c r="N30" s="26"/>
      <c r="O30" s="10"/>
      <c r="P30" s="29"/>
      <c r="Q30" s="7" t="str">
        <f t="shared" si="1"/>
        <v>--</v>
      </c>
      <c r="R30" s="14"/>
      <c r="S30" s="14"/>
      <c r="T30" s="14"/>
      <c r="U30" s="7" t="str">
        <f t="shared" si="3"/>
        <v>----</v>
      </c>
    </row>
    <row r="31" spans="1:21" s="35" customFormat="1" ht="18.75">
      <c r="A31" s="8"/>
      <c r="B31" s="10"/>
      <c r="C31" s="10"/>
      <c r="D31" s="10"/>
      <c r="E31" s="11"/>
      <c r="F31" s="11"/>
      <c r="G31" s="11"/>
      <c r="H31" s="11"/>
      <c r="I31" s="39"/>
      <c r="J31" s="39"/>
      <c r="K31" s="10"/>
      <c r="L31" s="19"/>
      <c r="M31" s="7"/>
      <c r="N31" s="26"/>
      <c r="O31" s="10"/>
      <c r="P31" s="29"/>
      <c r="Q31" s="7" t="str">
        <f t="shared" si="1"/>
        <v>--</v>
      </c>
      <c r="R31" s="14"/>
      <c r="S31" s="14"/>
      <c r="T31" s="14"/>
      <c r="U31" s="7" t="str">
        <f t="shared" si="3"/>
        <v>----</v>
      </c>
    </row>
    <row r="32" spans="1:21" s="35" customFormat="1" ht="18.75">
      <c r="A32" s="8"/>
      <c r="B32" s="10"/>
      <c r="C32" s="10"/>
      <c r="D32" s="10"/>
      <c r="E32" s="11"/>
      <c r="F32" s="11"/>
      <c r="G32" s="11"/>
      <c r="H32" s="11"/>
      <c r="I32" s="39"/>
      <c r="J32" s="39"/>
      <c r="K32" s="10"/>
      <c r="L32" s="19"/>
      <c r="M32" s="7"/>
      <c r="N32" s="26"/>
      <c r="O32" s="10"/>
      <c r="P32" s="29"/>
      <c r="Q32" s="7" t="str">
        <f t="shared" si="1"/>
        <v>--</v>
      </c>
      <c r="R32" s="14"/>
      <c r="S32" s="14"/>
      <c r="T32" s="14"/>
      <c r="U32" s="7" t="str">
        <f t="shared" si="3"/>
        <v>----</v>
      </c>
    </row>
    <row r="33" spans="1:21" s="35" customFormat="1" ht="18.75">
      <c r="A33" s="8"/>
      <c r="B33" s="10"/>
      <c r="C33" s="10"/>
      <c r="D33" s="10"/>
      <c r="E33" s="11"/>
      <c r="F33" s="11"/>
      <c r="G33" s="11"/>
      <c r="H33" s="11"/>
      <c r="I33" s="39"/>
      <c r="J33" s="39"/>
      <c r="K33" s="10"/>
      <c r="L33" s="19"/>
      <c r="M33" s="7"/>
      <c r="N33" s="26"/>
      <c r="O33" s="10"/>
      <c r="P33" s="29"/>
      <c r="Q33" s="7" t="str">
        <f t="shared" si="1"/>
        <v>--</v>
      </c>
      <c r="R33" s="14"/>
      <c r="S33" s="14"/>
      <c r="T33" s="14"/>
      <c r="U33" s="7" t="str">
        <f t="shared" si="3"/>
        <v>----</v>
      </c>
    </row>
    <row r="34" spans="1:21" s="35" customFormat="1" ht="18.75">
      <c r="A34" s="8"/>
      <c r="B34" s="10"/>
      <c r="C34" s="10"/>
      <c r="D34" s="10"/>
      <c r="E34" s="11"/>
      <c r="F34" s="11"/>
      <c r="G34" s="11"/>
      <c r="H34" s="11"/>
      <c r="I34" s="39"/>
      <c r="J34" s="39"/>
      <c r="K34" s="10"/>
      <c r="L34" s="19"/>
      <c r="M34" s="7"/>
      <c r="N34" s="26"/>
      <c r="O34" s="10"/>
      <c r="P34" s="29"/>
      <c r="Q34" s="7" t="str">
        <f t="shared" si="1"/>
        <v>--</v>
      </c>
      <c r="R34" s="14"/>
      <c r="S34" s="14"/>
      <c r="T34" s="14"/>
      <c r="U34" s="7" t="str">
        <f t="shared" si="3"/>
        <v>----</v>
      </c>
    </row>
    <row r="35" spans="1:21" s="35" customFormat="1" ht="18.75">
      <c r="A35" s="8"/>
      <c r="B35" s="10"/>
      <c r="C35" s="10"/>
      <c r="D35" s="10"/>
      <c r="E35" s="11"/>
      <c r="F35" s="11"/>
      <c r="G35" s="11"/>
      <c r="H35" s="11"/>
      <c r="I35" s="39"/>
      <c r="J35" s="39"/>
      <c r="K35" s="10"/>
      <c r="L35" s="19"/>
      <c r="M35" s="7"/>
      <c r="N35" s="26"/>
      <c r="O35" s="10"/>
      <c r="P35" s="29"/>
      <c r="Q35" s="7" t="str">
        <f t="shared" si="1"/>
        <v>--</v>
      </c>
      <c r="R35" s="14"/>
      <c r="S35" s="14"/>
      <c r="T35" s="14"/>
      <c r="U35" s="7" t="str">
        <f t="shared" si="3"/>
        <v>----</v>
      </c>
    </row>
    <row r="36" spans="1:21" s="35" customFormat="1" ht="18.75">
      <c r="A36" s="8"/>
      <c r="B36" s="10"/>
      <c r="C36" s="10"/>
      <c r="D36" s="10"/>
      <c r="E36" s="11"/>
      <c r="F36" s="11"/>
      <c r="G36" s="11"/>
      <c r="H36" s="11"/>
      <c r="I36" s="39"/>
      <c r="J36" s="39"/>
      <c r="K36" s="10"/>
      <c r="L36" s="19"/>
      <c r="M36" s="7"/>
      <c r="N36" s="26"/>
      <c r="O36" s="10"/>
      <c r="P36" s="29"/>
      <c r="Q36" s="7" t="str">
        <f t="shared" si="1"/>
        <v>--</v>
      </c>
      <c r="R36" s="14"/>
      <c r="S36" s="14"/>
      <c r="T36" s="14"/>
      <c r="U36" s="7" t="str">
        <f t="shared" si="3"/>
        <v>----</v>
      </c>
    </row>
    <row r="37" spans="1:21" s="35" customFormat="1" ht="18.75">
      <c r="A37" s="8"/>
      <c r="B37" s="10"/>
      <c r="C37" s="10"/>
      <c r="D37" s="10"/>
      <c r="E37" s="11"/>
      <c r="F37" s="11"/>
      <c r="G37" s="11"/>
      <c r="H37" s="11"/>
      <c r="I37" s="39"/>
      <c r="J37" s="39"/>
      <c r="K37" s="10"/>
      <c r="L37" s="19"/>
      <c r="M37" s="7"/>
      <c r="N37" s="26"/>
      <c r="O37" s="10"/>
      <c r="P37" s="29"/>
      <c r="Q37" s="7" t="str">
        <f t="shared" si="1"/>
        <v>--</v>
      </c>
      <c r="R37" s="14"/>
      <c r="S37" s="14"/>
      <c r="T37" s="14"/>
      <c r="U37" s="7" t="str">
        <f t="shared" si="3"/>
        <v>----</v>
      </c>
    </row>
    <row r="38" spans="1:21" s="35" customFormat="1" ht="18.75">
      <c r="A38" s="8"/>
      <c r="B38" s="10"/>
      <c r="C38" s="10"/>
      <c r="D38" s="10"/>
      <c r="E38" s="11"/>
      <c r="F38" s="11"/>
      <c r="G38" s="11"/>
      <c r="H38" s="11"/>
      <c r="I38" s="39"/>
      <c r="J38" s="39"/>
      <c r="K38" s="10"/>
      <c r="L38" s="19"/>
      <c r="M38" s="7"/>
      <c r="N38" s="26"/>
      <c r="O38" s="10"/>
      <c r="P38" s="29"/>
      <c r="Q38" s="7" t="str">
        <f t="shared" ref="Q38:Q58" si="49">IF(A38&lt;&gt;"","9.6米","--")</f>
        <v>--</v>
      </c>
      <c r="R38" s="14"/>
      <c r="S38" s="14"/>
      <c r="T38" s="14"/>
      <c r="U38" s="7" t="str">
        <f t="shared" ref="U38:U58" si="50">IF(A38&lt;&gt;"","分拣摆渡","----")</f>
        <v>----</v>
      </c>
    </row>
    <row r="39" spans="1:21" s="35" customFormat="1" ht="18.75">
      <c r="A39" s="8"/>
      <c r="B39" s="10"/>
      <c r="C39" s="10"/>
      <c r="D39" s="10"/>
      <c r="E39" s="11"/>
      <c r="F39" s="11"/>
      <c r="G39" s="11"/>
      <c r="H39" s="11"/>
      <c r="I39" s="39"/>
      <c r="J39" s="39"/>
      <c r="K39" s="10"/>
      <c r="L39" s="19"/>
      <c r="M39" s="7"/>
      <c r="N39" s="26"/>
      <c r="O39" s="10"/>
      <c r="P39" s="29"/>
      <c r="Q39" s="7" t="str">
        <f t="shared" si="49"/>
        <v>--</v>
      </c>
      <c r="R39" s="14"/>
      <c r="S39" s="14"/>
      <c r="T39" s="14"/>
      <c r="U39" s="7" t="str">
        <f t="shared" si="50"/>
        <v>----</v>
      </c>
    </row>
    <row r="40" spans="1:21" s="35" customFormat="1" ht="18.75">
      <c r="A40" s="8"/>
      <c r="B40" s="10"/>
      <c r="C40" s="10"/>
      <c r="D40" s="10"/>
      <c r="E40" s="11"/>
      <c r="F40" s="11"/>
      <c r="G40" s="11"/>
      <c r="H40" s="11"/>
      <c r="I40" s="39"/>
      <c r="J40" s="39"/>
      <c r="K40" s="10"/>
      <c r="L40" s="19"/>
      <c r="M40" s="7"/>
      <c r="N40" s="26"/>
      <c r="O40" s="10"/>
      <c r="P40" s="29"/>
      <c r="Q40" s="7" t="str">
        <f t="shared" si="49"/>
        <v>--</v>
      </c>
      <c r="R40" s="14"/>
      <c r="S40" s="14"/>
      <c r="T40" s="14"/>
      <c r="U40" s="7" t="str">
        <f t="shared" si="50"/>
        <v>----</v>
      </c>
    </row>
    <row r="41" spans="1:21" s="35" customFormat="1" ht="18.75">
      <c r="A41" s="8"/>
      <c r="B41" s="10"/>
      <c r="C41" s="10"/>
      <c r="D41" s="10"/>
      <c r="E41" s="11"/>
      <c r="F41" s="11"/>
      <c r="G41" s="11"/>
      <c r="H41" s="11"/>
      <c r="I41" s="39"/>
      <c r="J41" s="39"/>
      <c r="K41" s="10"/>
      <c r="L41" s="19"/>
      <c r="M41" s="7"/>
      <c r="N41" s="26"/>
      <c r="O41" s="10"/>
      <c r="P41" s="29"/>
      <c r="Q41" s="7" t="str">
        <f t="shared" si="49"/>
        <v>--</v>
      </c>
      <c r="R41" s="14"/>
      <c r="S41" s="14"/>
      <c r="T41" s="14"/>
      <c r="U41" s="7" t="str">
        <f t="shared" si="50"/>
        <v>----</v>
      </c>
    </row>
    <row r="42" spans="1:21" s="35" customFormat="1" ht="18.75">
      <c r="A42" s="8"/>
      <c r="B42" s="10"/>
      <c r="C42" s="10"/>
      <c r="D42" s="10"/>
      <c r="E42" s="11"/>
      <c r="F42" s="11"/>
      <c r="G42" s="11"/>
      <c r="H42" s="11"/>
      <c r="I42" s="39"/>
      <c r="J42" s="39"/>
      <c r="K42" s="10"/>
      <c r="L42" s="19"/>
      <c r="M42" s="7"/>
      <c r="N42" s="26"/>
      <c r="O42" s="10"/>
      <c r="P42" s="29"/>
      <c r="Q42" s="7" t="str">
        <f t="shared" si="49"/>
        <v>--</v>
      </c>
      <c r="R42" s="14"/>
      <c r="S42" s="14"/>
      <c r="T42" s="14"/>
      <c r="U42" s="7" t="str">
        <f t="shared" si="50"/>
        <v>----</v>
      </c>
    </row>
    <row r="43" spans="1:21" s="35" customFormat="1" ht="18.75">
      <c r="A43" s="8"/>
      <c r="B43" s="10"/>
      <c r="C43" s="10"/>
      <c r="D43" s="10"/>
      <c r="E43" s="11"/>
      <c r="F43" s="11"/>
      <c r="G43" s="11"/>
      <c r="H43" s="11"/>
      <c r="I43" s="39"/>
      <c r="J43" s="39"/>
      <c r="K43" s="10"/>
      <c r="L43" s="19"/>
      <c r="M43" s="7"/>
      <c r="N43" s="26"/>
      <c r="O43" s="10"/>
      <c r="P43" s="29"/>
      <c r="Q43" s="7" t="str">
        <f t="shared" si="49"/>
        <v>--</v>
      </c>
      <c r="R43" s="14"/>
      <c r="S43" s="14"/>
      <c r="T43" s="14"/>
      <c r="U43" s="7" t="str">
        <f t="shared" si="50"/>
        <v>----</v>
      </c>
    </row>
    <row r="44" spans="1:21" s="35" customFormat="1" ht="18.75">
      <c r="A44" s="8"/>
      <c r="B44" s="10"/>
      <c r="C44" s="10"/>
      <c r="D44" s="10"/>
      <c r="E44" s="11"/>
      <c r="F44" s="11"/>
      <c r="G44" s="11"/>
      <c r="H44" s="11"/>
      <c r="I44" s="39"/>
      <c r="J44" s="39"/>
      <c r="K44" s="10"/>
      <c r="L44" s="19"/>
      <c r="M44" s="7"/>
      <c r="N44" s="26"/>
      <c r="O44" s="10"/>
      <c r="P44" s="29"/>
      <c r="Q44" s="7" t="str">
        <f t="shared" si="49"/>
        <v>--</v>
      </c>
      <c r="R44" s="14"/>
      <c r="S44" s="14"/>
      <c r="T44" s="14"/>
      <c r="U44" s="7" t="str">
        <f t="shared" si="50"/>
        <v>----</v>
      </c>
    </row>
    <row r="45" spans="1:21" s="35" customFormat="1" ht="18.75">
      <c r="A45" s="8"/>
      <c r="B45" s="10"/>
      <c r="C45" s="10"/>
      <c r="D45" s="10"/>
      <c r="E45" s="11"/>
      <c r="F45" s="11"/>
      <c r="G45" s="11"/>
      <c r="H45" s="11"/>
      <c r="I45" s="39"/>
      <c r="J45" s="39"/>
      <c r="K45" s="10"/>
      <c r="L45" s="19"/>
      <c r="M45" s="7"/>
      <c r="N45" s="26"/>
      <c r="O45" s="10"/>
      <c r="P45" s="29"/>
      <c r="Q45" s="7" t="str">
        <f t="shared" si="49"/>
        <v>--</v>
      </c>
      <c r="R45" s="14"/>
      <c r="S45" s="14"/>
      <c r="T45" s="14"/>
      <c r="U45" s="7" t="str">
        <f t="shared" si="50"/>
        <v>----</v>
      </c>
    </row>
    <row r="46" spans="1:21" s="35" customFormat="1" ht="18.75">
      <c r="A46" s="8"/>
      <c r="B46" s="10"/>
      <c r="C46" s="10"/>
      <c r="D46" s="10"/>
      <c r="E46" s="11"/>
      <c r="F46" s="11"/>
      <c r="G46" s="11"/>
      <c r="H46" s="11"/>
      <c r="I46" s="39"/>
      <c r="J46" s="39"/>
      <c r="K46" s="10"/>
      <c r="L46" s="19"/>
      <c r="M46" s="7"/>
      <c r="N46" s="26"/>
      <c r="O46" s="10"/>
      <c r="P46" s="29"/>
      <c r="Q46" s="7" t="str">
        <f t="shared" si="49"/>
        <v>--</v>
      </c>
      <c r="R46" s="14"/>
      <c r="S46" s="14"/>
      <c r="T46" s="14"/>
      <c r="U46" s="7" t="str">
        <f t="shared" si="50"/>
        <v>----</v>
      </c>
    </row>
    <row r="47" spans="1:21" s="35" customFormat="1" ht="18.75">
      <c r="A47" s="8"/>
      <c r="B47" s="10"/>
      <c r="C47" s="10"/>
      <c r="D47" s="10"/>
      <c r="E47" s="11"/>
      <c r="F47" s="11"/>
      <c r="G47" s="11"/>
      <c r="H47" s="11"/>
      <c r="I47" s="39"/>
      <c r="J47" s="39"/>
      <c r="K47" s="10"/>
      <c r="L47" s="19"/>
      <c r="M47" s="7"/>
      <c r="N47" s="26"/>
      <c r="O47" s="10"/>
      <c r="P47" s="29"/>
      <c r="Q47" s="7" t="str">
        <f t="shared" si="49"/>
        <v>--</v>
      </c>
      <c r="R47" s="14"/>
      <c r="S47" s="14"/>
      <c r="T47" s="14"/>
      <c r="U47" s="7" t="str">
        <f t="shared" si="50"/>
        <v>----</v>
      </c>
    </row>
    <row r="48" spans="1:21" s="35" customFormat="1" ht="18.75">
      <c r="A48" s="8"/>
      <c r="B48" s="10"/>
      <c r="C48" s="10"/>
      <c r="D48" s="10"/>
      <c r="E48" s="11"/>
      <c r="F48" s="11"/>
      <c r="G48" s="11"/>
      <c r="H48" s="11"/>
      <c r="I48" s="39"/>
      <c r="J48" s="39"/>
      <c r="K48" s="10"/>
      <c r="L48" s="19"/>
      <c r="M48" s="7"/>
      <c r="N48" s="26"/>
      <c r="O48" s="10"/>
      <c r="P48" s="29"/>
      <c r="Q48" s="7" t="str">
        <f t="shared" si="49"/>
        <v>--</v>
      </c>
      <c r="R48" s="14"/>
      <c r="S48" s="14"/>
      <c r="T48" s="14"/>
      <c r="U48" s="7" t="str">
        <f t="shared" si="50"/>
        <v>----</v>
      </c>
    </row>
    <row r="49" spans="1:21" s="35" customFormat="1" ht="18.75">
      <c r="A49" s="8"/>
      <c r="B49" s="10"/>
      <c r="C49" s="10"/>
      <c r="D49" s="10"/>
      <c r="E49" s="11"/>
      <c r="F49" s="11"/>
      <c r="G49" s="11"/>
      <c r="H49" s="11"/>
      <c r="I49" s="39"/>
      <c r="J49" s="39"/>
      <c r="K49" s="10"/>
      <c r="L49" s="19"/>
      <c r="M49" s="7"/>
      <c r="N49" s="26"/>
      <c r="O49" s="10"/>
      <c r="P49" s="29"/>
      <c r="Q49" s="7" t="str">
        <f t="shared" si="49"/>
        <v>--</v>
      </c>
      <c r="R49" s="14"/>
      <c r="S49" s="14"/>
      <c r="T49" s="14"/>
      <c r="U49" s="7" t="str">
        <f t="shared" si="50"/>
        <v>----</v>
      </c>
    </row>
    <row r="50" spans="1:21" s="35" customFormat="1" ht="18.75">
      <c r="A50" s="8"/>
      <c r="B50" s="10"/>
      <c r="C50" s="10"/>
      <c r="D50" s="10"/>
      <c r="E50" s="11"/>
      <c r="F50" s="11"/>
      <c r="G50" s="11"/>
      <c r="H50" s="11"/>
      <c r="I50" s="39"/>
      <c r="J50" s="39"/>
      <c r="K50" s="10"/>
      <c r="L50" s="19"/>
      <c r="M50" s="7"/>
      <c r="N50" s="26"/>
      <c r="O50" s="10"/>
      <c r="P50" s="29"/>
      <c r="Q50" s="7" t="str">
        <f t="shared" si="49"/>
        <v>--</v>
      </c>
      <c r="R50" s="14"/>
      <c r="S50" s="14"/>
      <c r="T50" s="14"/>
      <c r="U50" s="7" t="str">
        <f t="shared" si="50"/>
        <v>----</v>
      </c>
    </row>
    <row r="51" spans="1:21" s="35" customFormat="1" ht="18.75">
      <c r="A51" s="8"/>
      <c r="B51" s="10"/>
      <c r="C51" s="10"/>
      <c r="D51" s="10"/>
      <c r="E51" s="11"/>
      <c r="F51" s="11"/>
      <c r="G51" s="11"/>
      <c r="H51" s="11"/>
      <c r="I51" s="39"/>
      <c r="J51" s="39"/>
      <c r="K51" s="10"/>
      <c r="L51" s="19"/>
      <c r="M51" s="7"/>
      <c r="N51" s="26"/>
      <c r="O51" s="10"/>
      <c r="P51" s="29"/>
      <c r="Q51" s="7" t="str">
        <f t="shared" si="49"/>
        <v>--</v>
      </c>
      <c r="R51" s="14"/>
      <c r="S51" s="14"/>
      <c r="T51" s="14"/>
      <c r="U51" s="7" t="str">
        <f t="shared" si="50"/>
        <v>----</v>
      </c>
    </row>
    <row r="52" spans="1:21" s="35" customFormat="1" ht="18.75">
      <c r="A52" s="8"/>
      <c r="B52" s="10"/>
      <c r="C52" s="10"/>
      <c r="D52" s="10"/>
      <c r="E52" s="11"/>
      <c r="F52" s="11"/>
      <c r="G52" s="11"/>
      <c r="H52" s="11"/>
      <c r="I52" s="39"/>
      <c r="J52" s="39"/>
      <c r="K52" s="10"/>
      <c r="L52" s="19"/>
      <c r="M52" s="7"/>
      <c r="N52" s="26"/>
      <c r="O52" s="10"/>
      <c r="P52" s="29"/>
      <c r="Q52" s="7" t="str">
        <f t="shared" si="49"/>
        <v>--</v>
      </c>
      <c r="R52" s="14"/>
      <c r="S52" s="14"/>
      <c r="T52" s="14"/>
      <c r="U52" s="7" t="str">
        <f t="shared" si="50"/>
        <v>----</v>
      </c>
    </row>
    <row r="53" spans="1:21" s="35" customFormat="1" ht="18.75">
      <c r="A53" s="8"/>
      <c r="B53" s="10"/>
      <c r="C53" s="10"/>
      <c r="D53" s="10"/>
      <c r="E53" s="11"/>
      <c r="F53" s="11"/>
      <c r="G53" s="11"/>
      <c r="H53" s="11"/>
      <c r="I53" s="39"/>
      <c r="J53" s="39"/>
      <c r="K53" s="10"/>
      <c r="L53" s="19"/>
      <c r="M53" s="7"/>
      <c r="N53" s="26"/>
      <c r="O53" s="10"/>
      <c r="P53" s="29"/>
      <c r="Q53" s="7" t="str">
        <f t="shared" si="49"/>
        <v>--</v>
      </c>
      <c r="R53" s="14"/>
      <c r="S53" s="14"/>
      <c r="T53" s="14"/>
      <c r="U53" s="7" t="str">
        <f t="shared" si="50"/>
        <v>----</v>
      </c>
    </row>
    <row r="54" spans="1:21" s="35" customFormat="1" ht="18.75">
      <c r="A54" s="8"/>
      <c r="B54" s="10"/>
      <c r="C54" s="10"/>
      <c r="D54" s="10"/>
      <c r="E54" s="11"/>
      <c r="F54" s="11"/>
      <c r="G54" s="11"/>
      <c r="H54" s="11"/>
      <c r="I54" s="39"/>
      <c r="J54" s="39"/>
      <c r="K54" s="10"/>
      <c r="L54" s="19"/>
      <c r="M54" s="7"/>
      <c r="N54" s="26"/>
      <c r="O54" s="10"/>
      <c r="P54" s="29"/>
      <c r="Q54" s="7" t="str">
        <f t="shared" si="49"/>
        <v>--</v>
      </c>
      <c r="R54" s="14"/>
      <c r="S54" s="14"/>
      <c r="T54" s="14"/>
      <c r="U54" s="7" t="str">
        <f t="shared" si="50"/>
        <v>----</v>
      </c>
    </row>
    <row r="55" spans="1:21" s="35" customFormat="1" ht="18.75">
      <c r="A55" s="8"/>
      <c r="B55" s="10"/>
      <c r="C55" s="10"/>
      <c r="D55" s="10"/>
      <c r="E55" s="11"/>
      <c r="F55" s="11"/>
      <c r="G55" s="11"/>
      <c r="H55" s="11"/>
      <c r="I55" s="39"/>
      <c r="J55" s="39"/>
      <c r="K55" s="10"/>
      <c r="L55" s="19"/>
      <c r="M55" s="7"/>
      <c r="N55" s="26"/>
      <c r="O55" s="10"/>
      <c r="P55" s="29"/>
      <c r="Q55" s="7" t="str">
        <f t="shared" si="49"/>
        <v>--</v>
      </c>
      <c r="R55" s="14"/>
      <c r="S55" s="14"/>
      <c r="T55" s="14"/>
      <c r="U55" s="7" t="str">
        <f t="shared" si="50"/>
        <v>----</v>
      </c>
    </row>
    <row r="56" spans="1:21" s="35" customFormat="1" ht="18.75">
      <c r="A56" s="8"/>
      <c r="B56" s="10"/>
      <c r="C56" s="10"/>
      <c r="D56" s="10"/>
      <c r="E56" s="11"/>
      <c r="F56" s="11"/>
      <c r="G56" s="11"/>
      <c r="H56" s="11"/>
      <c r="I56" s="39"/>
      <c r="J56" s="39"/>
      <c r="K56" s="10"/>
      <c r="L56" s="19"/>
      <c r="M56" s="7"/>
      <c r="N56" s="26"/>
      <c r="O56" s="10"/>
      <c r="P56" s="29"/>
      <c r="Q56" s="7" t="str">
        <f t="shared" si="49"/>
        <v>--</v>
      </c>
      <c r="R56" s="14"/>
      <c r="S56" s="14"/>
      <c r="T56" s="14"/>
      <c r="U56" s="7" t="str">
        <f t="shared" si="50"/>
        <v>----</v>
      </c>
    </row>
    <row r="57" spans="1:21" s="35" customFormat="1" ht="18.75">
      <c r="A57" s="8"/>
      <c r="B57" s="10"/>
      <c r="C57" s="10"/>
      <c r="D57" s="10"/>
      <c r="E57" s="11"/>
      <c r="F57" s="11"/>
      <c r="G57" s="11"/>
      <c r="H57" s="11"/>
      <c r="I57" s="39"/>
      <c r="J57" s="39"/>
      <c r="K57" s="10"/>
      <c r="L57" s="19"/>
      <c r="M57" s="7"/>
      <c r="N57" s="26"/>
      <c r="O57" s="10"/>
      <c r="P57" s="29"/>
      <c r="Q57" s="7" t="str">
        <f t="shared" si="49"/>
        <v>--</v>
      </c>
      <c r="R57" s="14"/>
      <c r="S57" s="14"/>
      <c r="T57" s="14"/>
      <c r="U57" s="7" t="str">
        <f t="shared" si="50"/>
        <v>----</v>
      </c>
    </row>
    <row r="58" spans="1:21" s="35" customFormat="1" ht="18.75">
      <c r="A58" s="8"/>
      <c r="B58" s="10"/>
      <c r="C58" s="10"/>
      <c r="D58" s="10"/>
      <c r="E58" s="11"/>
      <c r="F58" s="11"/>
      <c r="G58" s="11"/>
      <c r="H58" s="11"/>
      <c r="I58" s="39"/>
      <c r="J58" s="39"/>
      <c r="K58" s="10"/>
      <c r="L58" s="19"/>
      <c r="M58" s="7"/>
      <c r="N58" s="26"/>
      <c r="O58" s="10"/>
      <c r="P58" s="29"/>
      <c r="Q58" s="7" t="str">
        <f t="shared" si="49"/>
        <v>--</v>
      </c>
      <c r="R58" s="14"/>
      <c r="S58" s="14"/>
      <c r="T58" s="14"/>
      <c r="U58" s="7" t="str">
        <f t="shared" si="50"/>
        <v>----</v>
      </c>
    </row>
    <row r="59" spans="1:21" s="35" customFormat="1" ht="18.75">
      <c r="A59" s="8"/>
      <c r="B59" s="10"/>
      <c r="C59" s="10"/>
      <c r="D59" s="10"/>
      <c r="E59" s="11"/>
      <c r="F59" s="11"/>
      <c r="G59" s="11"/>
      <c r="H59" s="11"/>
      <c r="I59" s="39"/>
      <c r="J59" s="39"/>
      <c r="K59" s="10"/>
      <c r="L59" s="19"/>
      <c r="M59" s="7"/>
      <c r="N59" s="26"/>
      <c r="O59" s="10"/>
      <c r="P59" s="29"/>
      <c r="Q59" s="7"/>
      <c r="R59" s="14"/>
      <c r="S59" s="14"/>
      <c r="T59" s="14"/>
      <c r="U59" s="7"/>
    </row>
    <row r="60" spans="1:21" s="35" customFormat="1" ht="18.75">
      <c r="A60" s="8"/>
      <c r="B60" s="10"/>
      <c r="C60" s="10"/>
      <c r="D60" s="10"/>
      <c r="E60" s="11"/>
      <c r="F60" s="11"/>
      <c r="G60" s="11"/>
      <c r="H60" s="11"/>
      <c r="I60" s="39"/>
      <c r="J60" s="39"/>
      <c r="K60" s="10"/>
      <c r="L60" s="19"/>
      <c r="M60" s="7"/>
      <c r="N60" s="26"/>
      <c r="O60" s="10"/>
      <c r="P60" s="29"/>
      <c r="Q60" s="7"/>
      <c r="R60" s="14"/>
      <c r="S60" s="14"/>
      <c r="T60" s="14"/>
      <c r="U60" s="7"/>
    </row>
    <row r="61" spans="1:21" s="35" customFormat="1" ht="18.75">
      <c r="A61" s="8"/>
      <c r="B61" s="10"/>
      <c r="C61" s="10"/>
      <c r="D61" s="10"/>
      <c r="E61" s="11"/>
      <c r="F61" s="11"/>
      <c r="G61" s="11"/>
      <c r="H61" s="11"/>
      <c r="I61" s="39"/>
      <c r="J61" s="39"/>
      <c r="K61" s="10"/>
      <c r="L61" s="19"/>
      <c r="M61" s="7"/>
      <c r="N61" s="26"/>
      <c r="O61" s="10"/>
      <c r="P61" s="29"/>
      <c r="Q61" s="7"/>
      <c r="R61" s="14"/>
      <c r="S61" s="14"/>
      <c r="T61" s="14"/>
      <c r="U61" s="7"/>
    </row>
  </sheetData>
  <phoneticPr fontId="3" type="noConversion"/>
  <conditionalFormatting sqref="I62:L1048576 I1:L1">
    <cfRule type="duplicateValues" dxfId="79" priority="8"/>
  </conditionalFormatting>
  <conditionalFormatting sqref="L2:L61">
    <cfRule type="duplicateValues" dxfId="78" priority="74"/>
  </conditionalFormatting>
  <conditionalFormatting sqref="I2:L61">
    <cfRule type="duplicateValues" dxfId="77" priority="75"/>
  </conditionalFormatting>
  <conditionalFormatting sqref="I2:J61">
    <cfRule type="duplicateValues" dxfId="76" priority="76"/>
  </conditionalFormatting>
  <conditionalFormatting sqref="L21:L25">
    <cfRule type="duplicateValues" dxfId="75" priority="3"/>
  </conditionalFormatting>
  <conditionalFormatting sqref="I21:L25">
    <cfRule type="duplicateValues" dxfId="74" priority="2"/>
  </conditionalFormatting>
  <conditionalFormatting sqref="I21:J25">
    <cfRule type="duplicateValues" dxfId="73" priority="1"/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BK43"/>
  <sheetViews>
    <sheetView topLeftCell="H1" workbookViewId="0">
      <selection activeCell="O10" sqref="O10"/>
    </sheetView>
  </sheetViews>
  <sheetFormatPr defaultRowHeight="15"/>
  <cols>
    <col min="1" max="1" width="13.25" style="3" bestFit="1" customWidth="1"/>
    <col min="2" max="2" width="8.875" style="3" bestFit="1" customWidth="1"/>
    <col min="3" max="3" width="14.625" style="3" bestFit="1" customWidth="1"/>
    <col min="4" max="4" width="15" style="3" bestFit="1" customWidth="1"/>
    <col min="5" max="5" width="16.625" style="3" bestFit="1" customWidth="1"/>
    <col min="6" max="6" width="29.75" style="3" bestFit="1" customWidth="1"/>
    <col min="7" max="7" width="16.625" style="3" bestFit="1" customWidth="1"/>
    <col min="8" max="8" width="23.25" style="3" bestFit="1" customWidth="1"/>
    <col min="9" max="9" width="14" style="3" hidden="1" customWidth="1"/>
    <col min="10" max="10" width="14" style="3" customWidth="1"/>
    <col min="11" max="11" width="17.375" style="3" hidden="1" customWidth="1"/>
    <col min="12" max="12" width="14" style="3" customWidth="1"/>
    <col min="13" max="13" width="16.625" style="3" bestFit="1" customWidth="1"/>
    <col min="14" max="14" width="14.5" style="3" hidden="1" customWidth="1"/>
    <col min="15" max="15" width="13.25" style="3" customWidth="1"/>
    <col min="16" max="16" width="8.875" style="30" bestFit="1" customWidth="1"/>
    <col min="17" max="17" width="7.875" style="3" bestFit="1" customWidth="1"/>
    <col min="18" max="19" width="19.25" style="3" bestFit="1" customWidth="1"/>
    <col min="20" max="20" width="6.5" style="3" bestFit="1" customWidth="1"/>
    <col min="21" max="21" width="11" style="3" customWidth="1"/>
    <col min="22" max="16384" width="9" style="3"/>
  </cols>
  <sheetData>
    <row r="1" spans="1:63" ht="21.75" customHeight="1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660</v>
      </c>
      <c r="J1" s="21" t="s">
        <v>659</v>
      </c>
      <c r="K1" s="21" t="s">
        <v>332</v>
      </c>
      <c r="L1" s="22" t="s">
        <v>9</v>
      </c>
      <c r="M1" s="21" t="s">
        <v>10</v>
      </c>
      <c r="N1" s="22" t="s">
        <v>500</v>
      </c>
      <c r="O1" s="22" t="s">
        <v>363</v>
      </c>
      <c r="P1" s="22" t="s">
        <v>12</v>
      </c>
      <c r="Q1" s="21" t="s">
        <v>13</v>
      </c>
      <c r="R1" s="21" t="s">
        <v>14</v>
      </c>
      <c r="S1" s="21" t="s">
        <v>15</v>
      </c>
      <c r="T1" s="21" t="s">
        <v>16</v>
      </c>
      <c r="U1" s="24" t="s">
        <v>17</v>
      </c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</row>
    <row r="2" spans="1:63" s="35" customFormat="1" ht="18.75">
      <c r="A2" s="8">
        <v>43198</v>
      </c>
      <c r="B2" s="10" t="s">
        <v>940</v>
      </c>
      <c r="C2" s="10">
        <v>1705</v>
      </c>
      <c r="D2" s="10">
        <v>1903</v>
      </c>
      <c r="E2" s="11" t="s">
        <v>26</v>
      </c>
      <c r="F2" s="11" t="s">
        <v>252</v>
      </c>
      <c r="G2" s="11" t="s">
        <v>31</v>
      </c>
      <c r="H2" s="11" t="s">
        <v>431</v>
      </c>
      <c r="I2" s="39"/>
      <c r="J2" s="39" t="s">
        <v>941</v>
      </c>
      <c r="K2" s="10"/>
      <c r="L2" s="19" t="s">
        <v>942</v>
      </c>
      <c r="M2" s="7" t="str">
        <f t="shared" ref="M2" si="0">IF(A2&lt;&gt;"","武汉威伟机械","------")</f>
        <v>武汉威伟机械</v>
      </c>
      <c r="N2" s="26" t="str">
        <f>VLOOKUP(P2,ch!$A$1:$B$32,2,0)</f>
        <v>鄂ALU291</v>
      </c>
      <c r="O2" s="10" t="s">
        <v>182</v>
      </c>
      <c r="P2" s="29" t="s">
        <v>198</v>
      </c>
      <c r="Q2" s="7" t="str">
        <f t="shared" ref="Q2:Q40" si="1">IF(A2&lt;&gt;"","9.6米","--")</f>
        <v>9.6米</v>
      </c>
      <c r="R2" s="14">
        <v>14</v>
      </c>
      <c r="S2" s="14">
        <v>0</v>
      </c>
      <c r="T2" s="14">
        <f t="shared" ref="T2" si="2">SUM(R2:S2)</f>
        <v>14</v>
      </c>
      <c r="U2" s="7" t="str">
        <f t="shared" ref="U2:U40" si="3">IF(A2&lt;&gt;"","分拣摆渡","----")</f>
        <v>分拣摆渡</v>
      </c>
    </row>
    <row r="3" spans="1:63" s="35" customFormat="1" ht="18.75">
      <c r="A3" s="8">
        <v>43198</v>
      </c>
      <c r="B3" s="10" t="s">
        <v>25</v>
      </c>
      <c r="C3" s="10">
        <v>1820</v>
      </c>
      <c r="D3" s="10">
        <v>2005</v>
      </c>
      <c r="E3" s="11" t="s">
        <v>26</v>
      </c>
      <c r="F3" s="11" t="s">
        <v>252</v>
      </c>
      <c r="G3" s="11" t="s">
        <v>31</v>
      </c>
      <c r="H3" s="11" t="s">
        <v>431</v>
      </c>
      <c r="I3" s="39"/>
      <c r="J3" s="39" t="s">
        <v>943</v>
      </c>
      <c r="K3" s="10"/>
      <c r="L3" s="19" t="s">
        <v>944</v>
      </c>
      <c r="M3" s="7" t="str">
        <f t="shared" ref="M3:M7" si="4">IF(A3&lt;&gt;"","武汉威伟机械","------")</f>
        <v>武汉威伟机械</v>
      </c>
      <c r="N3" s="26" t="str">
        <f>VLOOKUP(P3,ch!$A$1:$B$32,2,0)</f>
        <v>鄂AZR992</v>
      </c>
      <c r="O3" s="10" t="s">
        <v>184</v>
      </c>
      <c r="P3" s="29" t="s">
        <v>107</v>
      </c>
      <c r="Q3" s="7" t="str">
        <f t="shared" ref="Q3" si="5">IF(A3&lt;&gt;"","9.6米","--")</f>
        <v>9.6米</v>
      </c>
      <c r="R3" s="14">
        <v>14</v>
      </c>
      <c r="S3" s="14">
        <v>0</v>
      </c>
      <c r="T3" s="14">
        <f t="shared" ref="T3:T7" si="6">SUM(R3:S3)</f>
        <v>14</v>
      </c>
      <c r="U3" s="7" t="str">
        <f t="shared" ref="U3" si="7">IF(A3&lt;&gt;"","分拣摆渡","----")</f>
        <v>分拣摆渡</v>
      </c>
    </row>
    <row r="4" spans="1:63" s="35" customFormat="1" ht="18.75">
      <c r="A4" s="8">
        <v>43198</v>
      </c>
      <c r="B4" s="10" t="s">
        <v>940</v>
      </c>
      <c r="C4" s="10">
        <v>1805</v>
      </c>
      <c r="D4" s="10">
        <v>1954</v>
      </c>
      <c r="E4" s="11" t="s">
        <v>26</v>
      </c>
      <c r="F4" s="11" t="s">
        <v>252</v>
      </c>
      <c r="G4" s="11" t="s">
        <v>31</v>
      </c>
      <c r="H4" s="11" t="s">
        <v>431</v>
      </c>
      <c r="I4" s="39"/>
      <c r="J4" s="39" t="s">
        <v>945</v>
      </c>
      <c r="K4" s="10"/>
      <c r="L4" s="19" t="s">
        <v>946</v>
      </c>
      <c r="M4" s="7" t="str">
        <f t="shared" si="4"/>
        <v>武汉威伟机械</v>
      </c>
      <c r="N4" s="26" t="str">
        <f>VLOOKUP(P4,ch!$A$1:$B$32,2,0)</f>
        <v>鄂ALU151</v>
      </c>
      <c r="O4" s="10" t="s">
        <v>179</v>
      </c>
      <c r="P4" s="29" t="s">
        <v>35</v>
      </c>
      <c r="Q4" s="7" t="str">
        <f t="shared" si="1"/>
        <v>9.6米</v>
      </c>
      <c r="R4" s="14">
        <v>14</v>
      </c>
      <c r="S4" s="14">
        <v>0</v>
      </c>
      <c r="T4" s="14">
        <f t="shared" si="6"/>
        <v>14</v>
      </c>
      <c r="U4" s="7" t="str">
        <f t="shared" si="3"/>
        <v>分拣摆渡</v>
      </c>
    </row>
    <row r="5" spans="1:63" s="35" customFormat="1" ht="18.75">
      <c r="A5" s="8">
        <v>43198</v>
      </c>
      <c r="B5" s="10" t="s">
        <v>25</v>
      </c>
      <c r="C5" s="10">
        <v>1929</v>
      </c>
      <c r="D5" s="10">
        <v>2125</v>
      </c>
      <c r="E5" s="11" t="s">
        <v>26</v>
      </c>
      <c r="F5" s="11" t="s">
        <v>252</v>
      </c>
      <c r="G5" s="11" t="s">
        <v>31</v>
      </c>
      <c r="H5" s="11" t="s">
        <v>431</v>
      </c>
      <c r="I5" s="39"/>
      <c r="J5" s="39" t="s">
        <v>973</v>
      </c>
      <c r="K5" s="10"/>
      <c r="L5" s="19" t="s">
        <v>974</v>
      </c>
      <c r="M5" s="7" t="str">
        <f t="shared" ref="M5" si="8">IF(A5&lt;&gt;"","武汉威伟机械","------")</f>
        <v>武汉威伟机械</v>
      </c>
      <c r="N5" s="26" t="str">
        <f>VLOOKUP(P5,ch!$A$1:$B$32,2,0)</f>
        <v>鄂AQQ353</v>
      </c>
      <c r="O5" s="10" t="s">
        <v>181</v>
      </c>
      <c r="P5" s="29" t="s">
        <v>44</v>
      </c>
      <c r="Q5" s="7" t="str">
        <f t="shared" ref="Q5" si="9">IF(A5&lt;&gt;"","9.6米","--")</f>
        <v>9.6米</v>
      </c>
      <c r="R5" s="14">
        <v>14</v>
      </c>
      <c r="S5" s="14">
        <v>0</v>
      </c>
      <c r="T5" s="14">
        <f t="shared" ref="T5" si="10">SUM(R5:S5)</f>
        <v>14</v>
      </c>
      <c r="U5" s="7" t="str">
        <f t="shared" ref="U5" si="11">IF(A5&lt;&gt;"","分拣摆渡","----")</f>
        <v>分拣摆渡</v>
      </c>
    </row>
    <row r="6" spans="1:63" s="35" customFormat="1" ht="18.75">
      <c r="A6" s="8">
        <v>43198</v>
      </c>
      <c r="B6" s="10" t="s">
        <v>501</v>
      </c>
      <c r="C6" s="10">
        <v>1910</v>
      </c>
      <c r="D6" s="10">
        <v>2134</v>
      </c>
      <c r="E6" s="11" t="s">
        <v>37</v>
      </c>
      <c r="F6" s="11" t="s">
        <v>502</v>
      </c>
      <c r="G6" s="11" t="s">
        <v>31</v>
      </c>
      <c r="H6" s="11" t="s">
        <v>431</v>
      </c>
      <c r="I6" s="39"/>
      <c r="J6" s="39" t="s">
        <v>971</v>
      </c>
      <c r="K6" s="10"/>
      <c r="L6" s="19" t="s">
        <v>972</v>
      </c>
      <c r="M6" s="7" t="str">
        <f t="shared" si="4"/>
        <v>武汉威伟机械</v>
      </c>
      <c r="N6" s="26" t="str">
        <f>VLOOKUP(P6,ch!$A$1:$B$32,2,0)</f>
        <v>鄂AHB101</v>
      </c>
      <c r="O6" s="10" t="s">
        <v>169</v>
      </c>
      <c r="P6" s="29" t="s">
        <v>51</v>
      </c>
      <c r="Q6" s="7" t="str">
        <f t="shared" si="1"/>
        <v>9.6米</v>
      </c>
      <c r="R6" s="14">
        <v>14</v>
      </c>
      <c r="S6" s="14">
        <v>0</v>
      </c>
      <c r="T6" s="14">
        <f t="shared" si="6"/>
        <v>14</v>
      </c>
      <c r="U6" s="7" t="str">
        <f t="shared" si="3"/>
        <v>分拣摆渡</v>
      </c>
    </row>
    <row r="7" spans="1:63" s="35" customFormat="1" ht="18.75">
      <c r="A7" s="8">
        <v>43198</v>
      </c>
      <c r="B7" s="10" t="s">
        <v>71</v>
      </c>
      <c r="C7" s="10">
        <v>31</v>
      </c>
      <c r="D7" s="10">
        <v>41</v>
      </c>
      <c r="E7" s="11" t="s">
        <v>31</v>
      </c>
      <c r="F7" s="11" t="s">
        <v>431</v>
      </c>
      <c r="G7" s="11" t="s">
        <v>53</v>
      </c>
      <c r="H7" s="11" t="s">
        <v>468</v>
      </c>
      <c r="I7" s="39"/>
      <c r="J7" s="39" t="s">
        <v>951</v>
      </c>
      <c r="K7" s="10"/>
      <c r="L7" s="19" t="s">
        <v>952</v>
      </c>
      <c r="M7" s="7" t="str">
        <f t="shared" si="4"/>
        <v>武汉威伟机械</v>
      </c>
      <c r="N7" s="26" t="str">
        <f>VLOOKUP(P7,ch!$A$1:$B$32,2,0)</f>
        <v>鄂AF1588</v>
      </c>
      <c r="O7" s="10" t="s">
        <v>163</v>
      </c>
      <c r="P7" s="29" t="s">
        <v>117</v>
      </c>
      <c r="Q7" s="7" t="str">
        <f t="shared" si="1"/>
        <v>9.6米</v>
      </c>
      <c r="R7" s="14">
        <v>14</v>
      </c>
      <c r="S7" s="14">
        <v>0</v>
      </c>
      <c r="T7" s="14">
        <f t="shared" si="6"/>
        <v>14</v>
      </c>
      <c r="U7" s="7" t="str">
        <f t="shared" si="3"/>
        <v>分拣摆渡</v>
      </c>
    </row>
    <row r="8" spans="1:63" s="35" customFormat="1" ht="18.75">
      <c r="A8" s="8">
        <v>43198</v>
      </c>
      <c r="B8" s="10" t="s">
        <v>89</v>
      </c>
      <c r="C8" s="10">
        <v>931</v>
      </c>
      <c r="D8" s="10">
        <v>941</v>
      </c>
      <c r="E8" s="11" t="s">
        <v>31</v>
      </c>
      <c r="F8" s="11" t="s">
        <v>431</v>
      </c>
      <c r="G8" s="11" t="s">
        <v>53</v>
      </c>
      <c r="H8" s="11" t="s">
        <v>468</v>
      </c>
      <c r="I8" s="39"/>
      <c r="J8" s="39" t="s">
        <v>953</v>
      </c>
      <c r="K8" s="10"/>
      <c r="L8" s="19" t="s">
        <v>956</v>
      </c>
      <c r="M8" s="7" t="str">
        <f t="shared" ref="M8" si="12">IF(A8&lt;&gt;"","武汉威伟机械","------")</f>
        <v>武汉威伟机械</v>
      </c>
      <c r="N8" s="26" t="str">
        <f>VLOOKUP(P8,ch!$A$1:$B$32,2,0)</f>
        <v>鄂AF1588</v>
      </c>
      <c r="O8" s="10" t="s">
        <v>163</v>
      </c>
      <c r="P8" s="29" t="s">
        <v>117</v>
      </c>
      <c r="Q8" s="7" t="str">
        <f t="shared" ref="Q8" si="13">IF(A8&lt;&gt;"","9.6米","--")</f>
        <v>9.6米</v>
      </c>
      <c r="R8" s="14">
        <v>14</v>
      </c>
      <c r="S8" s="14">
        <v>0</v>
      </c>
      <c r="T8" s="14">
        <f t="shared" ref="T8" si="14">SUM(R8:S8)</f>
        <v>14</v>
      </c>
      <c r="U8" s="7" t="str">
        <f t="shared" ref="U8" si="15">IF(A8&lt;&gt;"","分拣摆渡","----")</f>
        <v>分拣摆渡</v>
      </c>
    </row>
    <row r="9" spans="1:63" s="35" customFormat="1" ht="18.75">
      <c r="A9" s="8">
        <v>43198</v>
      </c>
      <c r="B9" s="10" t="s">
        <v>89</v>
      </c>
      <c r="C9" s="10">
        <v>1118</v>
      </c>
      <c r="D9" s="10">
        <v>1128</v>
      </c>
      <c r="E9" s="11" t="s">
        <v>31</v>
      </c>
      <c r="F9" s="11" t="s">
        <v>431</v>
      </c>
      <c r="G9" s="11" t="s">
        <v>53</v>
      </c>
      <c r="H9" s="11" t="s">
        <v>468</v>
      </c>
      <c r="I9" s="39"/>
      <c r="J9" s="39" t="s">
        <v>955</v>
      </c>
      <c r="K9" s="10"/>
      <c r="L9" s="19" t="s">
        <v>954</v>
      </c>
      <c r="M9" s="7" t="str">
        <f t="shared" ref="M9" si="16">IF(A9&lt;&gt;"","武汉威伟机械","------")</f>
        <v>武汉威伟机械</v>
      </c>
      <c r="N9" s="26" t="str">
        <f>VLOOKUP(P9,ch!$A$1:$B$32,2,0)</f>
        <v>鄂AF1588</v>
      </c>
      <c r="O9" s="10" t="s">
        <v>163</v>
      </c>
      <c r="P9" s="29" t="s">
        <v>117</v>
      </c>
      <c r="Q9" s="7" t="str">
        <f t="shared" ref="Q9" si="17">IF(A9&lt;&gt;"","9.6米","--")</f>
        <v>9.6米</v>
      </c>
      <c r="R9" s="14">
        <v>14</v>
      </c>
      <c r="S9" s="14">
        <v>0</v>
      </c>
      <c r="T9" s="14">
        <f t="shared" ref="T9" si="18">SUM(R9:S9)</f>
        <v>14</v>
      </c>
      <c r="U9" s="7" t="str">
        <f t="shared" ref="U9" si="19">IF(A9&lt;&gt;"","分拣摆渡","----")</f>
        <v>分拣摆渡</v>
      </c>
    </row>
    <row r="10" spans="1:63" s="62" customFormat="1" ht="18.75">
      <c r="A10" s="54">
        <v>43198</v>
      </c>
      <c r="B10" s="55" t="s">
        <v>71</v>
      </c>
      <c r="C10" s="55">
        <v>2030</v>
      </c>
      <c r="D10" s="55">
        <v>2040</v>
      </c>
      <c r="E10" s="56" t="s">
        <v>31</v>
      </c>
      <c r="F10" s="56" t="s">
        <v>431</v>
      </c>
      <c r="G10" s="56" t="s">
        <v>53</v>
      </c>
      <c r="H10" s="56" t="s">
        <v>468</v>
      </c>
      <c r="I10" s="57"/>
      <c r="J10" s="57" t="s">
        <v>957</v>
      </c>
      <c r="K10" s="55"/>
      <c r="L10" s="58" t="s">
        <v>958</v>
      </c>
      <c r="M10" s="59" t="str">
        <f t="shared" ref="M10:M14" si="20">IF(A10&lt;&gt;"","武汉威伟机械","------")</f>
        <v>武汉威伟机械</v>
      </c>
      <c r="N10" s="60" t="str">
        <f>VLOOKUP(P10,ch!$A$1:$B$32,2,0)</f>
        <v>鄂AF1588</v>
      </c>
      <c r="O10" s="55" t="s">
        <v>163</v>
      </c>
      <c r="P10" s="61" t="s">
        <v>117</v>
      </c>
      <c r="Q10" s="59" t="str">
        <f t="shared" ref="Q10:Q14" si="21">IF(A10&lt;&gt;"","9.6米","--")</f>
        <v>9.6米</v>
      </c>
      <c r="R10" s="56">
        <v>14</v>
      </c>
      <c r="S10" s="56">
        <v>0</v>
      </c>
      <c r="T10" s="56">
        <f t="shared" ref="T10:T14" si="22">SUM(R10:S10)</f>
        <v>14</v>
      </c>
      <c r="U10" s="59" t="str">
        <f t="shared" ref="U10:U14" si="23">IF(A10&lt;&gt;"","分拣摆渡","----")</f>
        <v>分拣摆渡</v>
      </c>
    </row>
    <row r="11" spans="1:63" s="35" customFormat="1" ht="18.75">
      <c r="A11" s="8">
        <v>43198</v>
      </c>
      <c r="B11" s="10" t="s">
        <v>89</v>
      </c>
      <c r="C11" s="10">
        <v>936</v>
      </c>
      <c r="D11" s="10">
        <v>946</v>
      </c>
      <c r="E11" s="11" t="s">
        <v>31</v>
      </c>
      <c r="F11" s="11" t="s">
        <v>431</v>
      </c>
      <c r="G11" s="11" t="s">
        <v>53</v>
      </c>
      <c r="H11" s="11" t="s">
        <v>468</v>
      </c>
      <c r="I11" s="39"/>
      <c r="J11" s="39" t="s">
        <v>1173</v>
      </c>
      <c r="K11" s="10"/>
      <c r="L11" s="19" t="s">
        <v>1174</v>
      </c>
      <c r="M11" s="7" t="str">
        <f t="shared" ref="M11" si="24">IF(A11&lt;&gt;"","武汉威伟机械","------")</f>
        <v>武汉威伟机械</v>
      </c>
      <c r="N11" s="26" t="str">
        <f>VLOOKUP(P11,ch!$A$1:$B$32,2,0)</f>
        <v>鄂AF1588</v>
      </c>
      <c r="O11" s="10" t="s">
        <v>163</v>
      </c>
      <c r="P11" s="29" t="s">
        <v>117</v>
      </c>
      <c r="Q11" s="7" t="str">
        <f t="shared" ref="Q11" si="25">IF(A11&lt;&gt;"","9.6米","--")</f>
        <v>9.6米</v>
      </c>
      <c r="R11" s="14">
        <v>14</v>
      </c>
      <c r="S11" s="14">
        <v>0</v>
      </c>
      <c r="T11" s="14">
        <f t="shared" ref="T11" si="26">SUM(R11:S11)</f>
        <v>14</v>
      </c>
      <c r="U11" s="7" t="str">
        <f t="shared" ref="U11" si="27">IF(A11&lt;&gt;"","分拣摆渡","----")</f>
        <v>分拣摆渡</v>
      </c>
    </row>
    <row r="12" spans="1:63" s="35" customFormat="1" ht="18.75">
      <c r="A12" s="8">
        <v>43198</v>
      </c>
      <c r="B12" s="10" t="s">
        <v>975</v>
      </c>
      <c r="C12" s="10">
        <v>1031</v>
      </c>
      <c r="D12" s="10">
        <v>1041</v>
      </c>
      <c r="E12" s="11" t="s">
        <v>31</v>
      </c>
      <c r="F12" s="11" t="s">
        <v>431</v>
      </c>
      <c r="G12" s="11" t="s">
        <v>53</v>
      </c>
      <c r="H12" s="11" t="s">
        <v>468</v>
      </c>
      <c r="I12" s="39"/>
      <c r="J12" s="39" t="s">
        <v>976</v>
      </c>
      <c r="K12" s="10"/>
      <c r="L12" s="19" t="s">
        <v>977</v>
      </c>
      <c r="M12" s="7" t="str">
        <f t="shared" si="20"/>
        <v>武汉威伟机械</v>
      </c>
      <c r="N12" s="26" t="str">
        <f>VLOOKUP(P12,ch!$A$1:$B$32,2,0)</f>
        <v>鄂AMT870</v>
      </c>
      <c r="O12" s="10" t="s">
        <v>164</v>
      </c>
      <c r="P12" s="29" t="s">
        <v>373</v>
      </c>
      <c r="Q12" s="7" t="str">
        <f t="shared" si="21"/>
        <v>9.6米</v>
      </c>
      <c r="R12" s="14">
        <v>14</v>
      </c>
      <c r="S12" s="14">
        <v>0</v>
      </c>
      <c r="T12" s="14">
        <f t="shared" si="22"/>
        <v>14</v>
      </c>
      <c r="U12" s="7" t="str">
        <f t="shared" si="23"/>
        <v>分拣摆渡</v>
      </c>
    </row>
    <row r="13" spans="1:63" s="35" customFormat="1" ht="18.75">
      <c r="A13" s="8">
        <v>43198</v>
      </c>
      <c r="B13" s="10" t="s">
        <v>89</v>
      </c>
      <c r="C13" s="10">
        <v>1918</v>
      </c>
      <c r="D13" s="10">
        <v>1928</v>
      </c>
      <c r="E13" s="11" t="s">
        <v>31</v>
      </c>
      <c r="F13" s="11" t="s">
        <v>431</v>
      </c>
      <c r="G13" s="11" t="s">
        <v>53</v>
      </c>
      <c r="H13" s="11" t="s">
        <v>468</v>
      </c>
      <c r="I13" s="39"/>
      <c r="J13" s="39" t="s">
        <v>981</v>
      </c>
      <c r="K13" s="10"/>
      <c r="L13" s="19" t="s">
        <v>978</v>
      </c>
      <c r="M13" s="7" t="str">
        <f t="shared" si="20"/>
        <v>武汉威伟机械</v>
      </c>
      <c r="N13" s="26" t="str">
        <f>VLOOKUP(P13,ch!$A$1:$B$32,2,0)</f>
        <v>鄂AMT870</v>
      </c>
      <c r="O13" s="10" t="s">
        <v>164</v>
      </c>
      <c r="P13" s="29" t="s">
        <v>373</v>
      </c>
      <c r="Q13" s="7" t="str">
        <f t="shared" si="21"/>
        <v>9.6米</v>
      </c>
      <c r="R13" s="14">
        <v>14</v>
      </c>
      <c r="S13" s="14">
        <v>0</v>
      </c>
      <c r="T13" s="14">
        <f t="shared" si="22"/>
        <v>14</v>
      </c>
      <c r="U13" s="7" t="str">
        <f t="shared" si="23"/>
        <v>分拣摆渡</v>
      </c>
    </row>
    <row r="14" spans="1:63" s="35" customFormat="1" ht="18.75">
      <c r="A14" s="8">
        <v>43198</v>
      </c>
      <c r="B14" s="10" t="s">
        <v>71</v>
      </c>
      <c r="C14" s="10">
        <v>2140</v>
      </c>
      <c r="D14" s="10">
        <v>2150</v>
      </c>
      <c r="E14" s="11" t="s">
        <v>31</v>
      </c>
      <c r="F14" s="11" t="s">
        <v>431</v>
      </c>
      <c r="G14" s="11" t="s">
        <v>53</v>
      </c>
      <c r="H14" s="11" t="s">
        <v>468</v>
      </c>
      <c r="I14" s="39"/>
      <c r="J14" s="39" t="s">
        <v>982</v>
      </c>
      <c r="K14" s="10"/>
      <c r="L14" s="19" t="s">
        <v>979</v>
      </c>
      <c r="M14" s="7" t="str">
        <f t="shared" si="20"/>
        <v>武汉威伟机械</v>
      </c>
      <c r="N14" s="26" t="str">
        <f>VLOOKUP(P14,ch!$A$1:$B$32,2,0)</f>
        <v>鄂AMT870</v>
      </c>
      <c r="O14" s="10" t="s">
        <v>164</v>
      </c>
      <c r="P14" s="29" t="s">
        <v>373</v>
      </c>
      <c r="Q14" s="7" t="str">
        <f t="shared" si="21"/>
        <v>9.6米</v>
      </c>
      <c r="R14" s="14">
        <v>14</v>
      </c>
      <c r="S14" s="14">
        <v>0</v>
      </c>
      <c r="T14" s="14">
        <f t="shared" si="22"/>
        <v>14</v>
      </c>
      <c r="U14" s="7" t="str">
        <f t="shared" si="23"/>
        <v>分拣摆渡</v>
      </c>
    </row>
    <row r="15" spans="1:63" s="35" customFormat="1" ht="18.75">
      <c r="A15" s="8">
        <v>43198</v>
      </c>
      <c r="B15" s="10" t="s">
        <v>71</v>
      </c>
      <c r="C15" s="10">
        <v>2316</v>
      </c>
      <c r="D15" s="10">
        <v>2326</v>
      </c>
      <c r="E15" s="11" t="s">
        <v>31</v>
      </c>
      <c r="F15" s="11" t="s">
        <v>431</v>
      </c>
      <c r="G15" s="11" t="s">
        <v>53</v>
      </c>
      <c r="H15" s="11" t="s">
        <v>468</v>
      </c>
      <c r="I15" s="39"/>
      <c r="J15" s="39" t="s">
        <v>983</v>
      </c>
      <c r="K15" s="10"/>
      <c r="L15" s="19" t="s">
        <v>980</v>
      </c>
      <c r="M15" s="7" t="str">
        <f t="shared" ref="M15:M26" si="28">IF(A15&lt;&gt;"","武汉威伟机械","------")</f>
        <v>武汉威伟机械</v>
      </c>
      <c r="N15" s="26" t="str">
        <f>VLOOKUP(P15,ch!$A$1:$B$32,2,0)</f>
        <v>鄂AMT870</v>
      </c>
      <c r="O15" s="10" t="s">
        <v>164</v>
      </c>
      <c r="P15" s="29" t="s">
        <v>373</v>
      </c>
      <c r="Q15" s="7" t="str">
        <f t="shared" ref="Q15:Q17" si="29">IF(A15&lt;&gt;"","9.6米","--")</f>
        <v>9.6米</v>
      </c>
      <c r="R15" s="14">
        <v>14</v>
      </c>
      <c r="S15" s="14">
        <v>0</v>
      </c>
      <c r="T15" s="14">
        <f t="shared" ref="T15:T26" si="30">SUM(R15:S15)</f>
        <v>14</v>
      </c>
      <c r="U15" s="7" t="str">
        <f t="shared" ref="U15:U17" si="31">IF(A15&lt;&gt;"","分拣摆渡","----")</f>
        <v>分拣摆渡</v>
      </c>
    </row>
    <row r="16" spans="1:63" s="35" customFormat="1" ht="18.75">
      <c r="A16" s="8">
        <v>43198</v>
      </c>
      <c r="B16" s="10" t="s">
        <v>259</v>
      </c>
      <c r="C16" s="10">
        <v>1146</v>
      </c>
      <c r="D16" s="10">
        <v>1156</v>
      </c>
      <c r="E16" s="11" t="s">
        <v>31</v>
      </c>
      <c r="F16" s="11" t="s">
        <v>431</v>
      </c>
      <c r="G16" s="11" t="s">
        <v>53</v>
      </c>
      <c r="H16" s="11" t="s">
        <v>468</v>
      </c>
      <c r="I16" s="39"/>
      <c r="J16" s="39" t="s">
        <v>1006</v>
      </c>
      <c r="K16" s="10"/>
      <c r="L16" s="19" t="s">
        <v>1009</v>
      </c>
      <c r="M16" s="7" t="str">
        <f t="shared" si="28"/>
        <v>武汉威伟机械</v>
      </c>
      <c r="N16" s="26" t="str">
        <f>VLOOKUP(P16,ch!$A$1:$B$32,2,0)</f>
        <v>鄂AFX299</v>
      </c>
      <c r="O16" s="10" t="s">
        <v>364</v>
      </c>
      <c r="P16" s="29" t="s">
        <v>118</v>
      </c>
      <c r="Q16" s="7" t="str">
        <f t="shared" si="29"/>
        <v>9.6米</v>
      </c>
      <c r="R16" s="14">
        <v>9</v>
      </c>
      <c r="S16" s="14">
        <v>0</v>
      </c>
      <c r="T16" s="14">
        <f t="shared" si="30"/>
        <v>9</v>
      </c>
      <c r="U16" s="7" t="str">
        <f t="shared" si="31"/>
        <v>分拣摆渡</v>
      </c>
    </row>
    <row r="17" spans="1:21" s="35" customFormat="1" ht="18.75">
      <c r="A17" s="8">
        <v>43198</v>
      </c>
      <c r="B17" s="10" t="s">
        <v>89</v>
      </c>
      <c r="C17" s="10">
        <v>1455</v>
      </c>
      <c r="D17" s="10">
        <v>1505</v>
      </c>
      <c r="E17" s="11" t="s">
        <v>31</v>
      </c>
      <c r="F17" s="11" t="s">
        <v>431</v>
      </c>
      <c r="G17" s="11" t="s">
        <v>53</v>
      </c>
      <c r="H17" s="11" t="s">
        <v>468</v>
      </c>
      <c r="I17" s="39"/>
      <c r="J17" s="39" t="s">
        <v>1007</v>
      </c>
      <c r="K17" s="10"/>
      <c r="L17" s="19" t="s">
        <v>1010</v>
      </c>
      <c r="M17" s="7" t="str">
        <f t="shared" si="28"/>
        <v>武汉威伟机械</v>
      </c>
      <c r="N17" s="26" t="str">
        <f>VLOOKUP(P17,ch!$A$1:$B$32,2,0)</f>
        <v>鄂AFX299</v>
      </c>
      <c r="O17" s="10" t="s">
        <v>364</v>
      </c>
      <c r="P17" s="29" t="s">
        <v>118</v>
      </c>
      <c r="Q17" s="7" t="str">
        <f t="shared" si="29"/>
        <v>9.6米</v>
      </c>
      <c r="R17" s="14">
        <v>14</v>
      </c>
      <c r="S17" s="14">
        <v>0</v>
      </c>
      <c r="T17" s="14">
        <f t="shared" si="30"/>
        <v>14</v>
      </c>
      <c r="U17" s="7" t="str">
        <f t="shared" si="31"/>
        <v>分拣摆渡</v>
      </c>
    </row>
    <row r="18" spans="1:21" s="35" customFormat="1" ht="18.75">
      <c r="A18" s="8">
        <v>43198</v>
      </c>
      <c r="B18" s="10" t="s">
        <v>89</v>
      </c>
      <c r="C18" s="10">
        <v>1710</v>
      </c>
      <c r="D18" s="10">
        <v>1720</v>
      </c>
      <c r="E18" s="11" t="s">
        <v>31</v>
      </c>
      <c r="F18" s="11" t="s">
        <v>431</v>
      </c>
      <c r="G18" s="11" t="s">
        <v>53</v>
      </c>
      <c r="H18" s="11" t="s">
        <v>468</v>
      </c>
      <c r="I18" s="39"/>
      <c r="J18" s="39" t="s">
        <v>1008</v>
      </c>
      <c r="K18" s="10"/>
      <c r="L18" s="19" t="s">
        <v>1011</v>
      </c>
      <c r="M18" s="7" t="str">
        <f t="shared" ref="M18" si="32">IF(A18&lt;&gt;"","武汉威伟机械","------")</f>
        <v>武汉威伟机械</v>
      </c>
      <c r="N18" s="26" t="str">
        <f>VLOOKUP(P18,ch!$A$1:$B$32,2,0)</f>
        <v>鄂AFX299</v>
      </c>
      <c r="O18" s="10" t="s">
        <v>364</v>
      </c>
      <c r="P18" s="29" t="s">
        <v>118</v>
      </c>
      <c r="Q18" s="7" t="str">
        <f t="shared" ref="Q18" si="33">IF(A18&lt;&gt;"","9.6米","--")</f>
        <v>9.6米</v>
      </c>
      <c r="R18" s="14">
        <v>16</v>
      </c>
      <c r="S18" s="14">
        <v>0</v>
      </c>
      <c r="T18" s="14">
        <f t="shared" ref="T18" si="34">SUM(R18:S18)</f>
        <v>16</v>
      </c>
      <c r="U18" s="7" t="str">
        <f t="shared" ref="U18" si="35">IF(A18&lt;&gt;"","分拣摆渡","----")</f>
        <v>分拣摆渡</v>
      </c>
    </row>
    <row r="19" spans="1:21" s="35" customFormat="1" ht="18.75">
      <c r="A19" s="8">
        <v>43198</v>
      </c>
      <c r="B19" s="10" t="s">
        <v>984</v>
      </c>
      <c r="C19" s="10">
        <v>410</v>
      </c>
      <c r="D19" s="10">
        <v>1629</v>
      </c>
      <c r="E19" s="11" t="s">
        <v>989</v>
      </c>
      <c r="F19" s="11" t="s">
        <v>990</v>
      </c>
      <c r="G19" s="11" t="s">
        <v>31</v>
      </c>
      <c r="H19" s="11" t="s">
        <v>431</v>
      </c>
      <c r="I19" s="39"/>
      <c r="J19" s="39" t="s">
        <v>991</v>
      </c>
      <c r="K19" s="10"/>
      <c r="L19" s="19" t="s">
        <v>994</v>
      </c>
      <c r="M19" s="7" t="str">
        <f t="shared" si="28"/>
        <v>武汉威伟机械</v>
      </c>
      <c r="N19" s="26" t="str">
        <f>VLOOKUP(P19,ch!$A$1:$B$32,2,0)</f>
        <v>鄂ABY256</v>
      </c>
      <c r="O19" s="10" t="s">
        <v>167</v>
      </c>
      <c r="P19" s="29" t="s">
        <v>1005</v>
      </c>
      <c r="Q19" s="7" t="str">
        <f t="shared" si="1"/>
        <v>9.6米</v>
      </c>
      <c r="R19" s="14">
        <v>14</v>
      </c>
      <c r="S19" s="14">
        <v>0</v>
      </c>
      <c r="T19" s="14">
        <f t="shared" si="30"/>
        <v>14</v>
      </c>
      <c r="U19" s="7" t="str">
        <f t="shared" si="3"/>
        <v>分拣摆渡</v>
      </c>
    </row>
    <row r="20" spans="1:21" s="35" customFormat="1" ht="18.75">
      <c r="A20" s="8">
        <v>43198</v>
      </c>
      <c r="B20" s="10" t="s">
        <v>985</v>
      </c>
      <c r="C20" s="10">
        <v>1650</v>
      </c>
      <c r="D20" s="10">
        <v>1700</v>
      </c>
      <c r="E20" s="11" t="s">
        <v>989</v>
      </c>
      <c r="F20" s="11" t="s">
        <v>990</v>
      </c>
      <c r="G20" s="11" t="s">
        <v>31</v>
      </c>
      <c r="H20" s="11" t="s">
        <v>431</v>
      </c>
      <c r="I20" s="39"/>
      <c r="J20" s="39" t="s">
        <v>993</v>
      </c>
      <c r="K20" s="10"/>
      <c r="L20" s="19" t="s">
        <v>992</v>
      </c>
      <c r="M20" s="7" t="str">
        <f t="shared" si="28"/>
        <v>武汉威伟机械</v>
      </c>
      <c r="N20" s="26" t="str">
        <f>VLOOKUP(P20,ch!$A$1:$B$32,2,0)</f>
        <v>鄂ABY256</v>
      </c>
      <c r="O20" s="10" t="s">
        <v>167</v>
      </c>
      <c r="P20" s="29" t="s">
        <v>1005</v>
      </c>
      <c r="Q20" s="7" t="str">
        <f t="shared" si="1"/>
        <v>9.6米</v>
      </c>
      <c r="R20" s="14">
        <v>13</v>
      </c>
      <c r="S20" s="14">
        <v>0</v>
      </c>
      <c r="T20" s="14">
        <f t="shared" si="30"/>
        <v>13</v>
      </c>
      <c r="U20" s="7" t="str">
        <f t="shared" si="3"/>
        <v>分拣摆渡</v>
      </c>
    </row>
    <row r="21" spans="1:21" s="35" customFormat="1" ht="18.75">
      <c r="A21" s="8">
        <v>43198</v>
      </c>
      <c r="B21" s="10" t="s">
        <v>985</v>
      </c>
      <c r="C21" s="10">
        <v>1740</v>
      </c>
      <c r="D21" s="10">
        <v>1756</v>
      </c>
      <c r="E21" s="11" t="s">
        <v>989</v>
      </c>
      <c r="F21" s="11" t="s">
        <v>990</v>
      </c>
      <c r="G21" s="11" t="s">
        <v>31</v>
      </c>
      <c r="H21" s="11" t="s">
        <v>431</v>
      </c>
      <c r="I21" s="39"/>
      <c r="J21" s="39" t="s">
        <v>995</v>
      </c>
      <c r="K21" s="10"/>
      <c r="L21" s="19" t="s">
        <v>996</v>
      </c>
      <c r="M21" s="7" t="str">
        <f t="shared" si="28"/>
        <v>武汉威伟机械</v>
      </c>
      <c r="N21" s="26" t="str">
        <f>VLOOKUP(P21,ch!$A$1:$B$32,2,0)</f>
        <v>鄂ABY256</v>
      </c>
      <c r="O21" s="10" t="s">
        <v>167</v>
      </c>
      <c r="P21" s="29" t="s">
        <v>1005</v>
      </c>
      <c r="Q21" s="7" t="str">
        <f t="shared" si="1"/>
        <v>9.6米</v>
      </c>
      <c r="R21" s="14">
        <v>0</v>
      </c>
      <c r="S21" s="14">
        <v>10</v>
      </c>
      <c r="T21" s="14">
        <f t="shared" si="30"/>
        <v>10</v>
      </c>
      <c r="U21" s="7" t="str">
        <f t="shared" si="3"/>
        <v>分拣摆渡</v>
      </c>
    </row>
    <row r="22" spans="1:21" s="35" customFormat="1" ht="18.75">
      <c r="A22" s="8">
        <v>43198</v>
      </c>
      <c r="B22" s="10" t="s">
        <v>986</v>
      </c>
      <c r="C22" s="10">
        <v>1910</v>
      </c>
      <c r="D22" s="10">
        <v>1936</v>
      </c>
      <c r="E22" s="11" t="s">
        <v>989</v>
      </c>
      <c r="F22" s="11" t="s">
        <v>990</v>
      </c>
      <c r="G22" s="11" t="s">
        <v>31</v>
      </c>
      <c r="H22" s="11" t="s">
        <v>431</v>
      </c>
      <c r="I22" s="39"/>
      <c r="J22" s="39" t="s">
        <v>997</v>
      </c>
      <c r="K22" s="10"/>
      <c r="L22" s="19" t="s">
        <v>1001</v>
      </c>
      <c r="M22" s="7" t="str">
        <f t="shared" si="28"/>
        <v>武汉威伟机械</v>
      </c>
      <c r="N22" s="26" t="str">
        <f>VLOOKUP(P22,ch!$A$1:$B$32,2,0)</f>
        <v>鄂ABY256</v>
      </c>
      <c r="O22" s="10" t="s">
        <v>167</v>
      </c>
      <c r="P22" s="29" t="s">
        <v>1005</v>
      </c>
      <c r="Q22" s="7" t="str">
        <f t="shared" si="1"/>
        <v>9.6米</v>
      </c>
      <c r="R22" s="14">
        <v>14</v>
      </c>
      <c r="S22" s="14">
        <v>0</v>
      </c>
      <c r="T22" s="14">
        <f t="shared" si="30"/>
        <v>14</v>
      </c>
      <c r="U22" s="7" t="str">
        <f t="shared" si="3"/>
        <v>分拣摆渡</v>
      </c>
    </row>
    <row r="23" spans="1:21" s="35" customFormat="1" ht="18.75">
      <c r="A23" s="8">
        <v>43198</v>
      </c>
      <c r="B23" s="10" t="s">
        <v>987</v>
      </c>
      <c r="C23" s="10">
        <v>2025</v>
      </c>
      <c r="D23" s="10">
        <v>2038</v>
      </c>
      <c r="E23" s="11" t="s">
        <v>989</v>
      </c>
      <c r="F23" s="11" t="s">
        <v>990</v>
      </c>
      <c r="G23" s="11" t="s">
        <v>31</v>
      </c>
      <c r="H23" s="11" t="s">
        <v>431</v>
      </c>
      <c r="I23" s="39"/>
      <c r="J23" s="39" t="s">
        <v>998</v>
      </c>
      <c r="K23" s="10"/>
      <c r="L23" s="19" t="s">
        <v>1002</v>
      </c>
      <c r="M23" s="7" t="str">
        <f t="shared" si="28"/>
        <v>武汉威伟机械</v>
      </c>
      <c r="N23" s="26" t="str">
        <f>VLOOKUP(P23,ch!$A$1:$B$32,2,0)</f>
        <v>鄂ABY256</v>
      </c>
      <c r="O23" s="10" t="s">
        <v>167</v>
      </c>
      <c r="P23" s="29" t="s">
        <v>1005</v>
      </c>
      <c r="Q23" s="7" t="str">
        <f t="shared" si="1"/>
        <v>9.6米</v>
      </c>
      <c r="R23" s="14">
        <v>14</v>
      </c>
      <c r="S23" s="14">
        <v>0</v>
      </c>
      <c r="T23" s="14">
        <f t="shared" si="30"/>
        <v>14</v>
      </c>
      <c r="U23" s="7" t="str">
        <f t="shared" si="3"/>
        <v>分拣摆渡</v>
      </c>
    </row>
    <row r="24" spans="1:21" s="35" customFormat="1" ht="18.75">
      <c r="A24" s="8">
        <v>43198</v>
      </c>
      <c r="B24" s="10" t="s">
        <v>987</v>
      </c>
      <c r="C24" s="10">
        <v>2151</v>
      </c>
      <c r="D24" s="10">
        <v>2204</v>
      </c>
      <c r="E24" s="11" t="s">
        <v>989</v>
      </c>
      <c r="F24" s="11" t="s">
        <v>990</v>
      </c>
      <c r="G24" s="11" t="s">
        <v>31</v>
      </c>
      <c r="H24" s="11" t="s">
        <v>431</v>
      </c>
      <c r="I24" s="39"/>
      <c r="J24" s="39" t="s">
        <v>999</v>
      </c>
      <c r="K24" s="10"/>
      <c r="L24" s="19" t="s">
        <v>1003</v>
      </c>
      <c r="M24" s="7" t="str">
        <f t="shared" si="28"/>
        <v>武汉威伟机械</v>
      </c>
      <c r="N24" s="26" t="str">
        <f>VLOOKUP(P24,ch!$A$1:$B$32,2,0)</f>
        <v>鄂ABY256</v>
      </c>
      <c r="O24" s="10" t="s">
        <v>167</v>
      </c>
      <c r="P24" s="29" t="s">
        <v>1005</v>
      </c>
      <c r="Q24" s="7" t="str">
        <f t="shared" si="1"/>
        <v>9.6米</v>
      </c>
      <c r="R24" s="14">
        <v>4</v>
      </c>
      <c r="S24" s="14">
        <v>0</v>
      </c>
      <c r="T24" s="14">
        <f t="shared" si="30"/>
        <v>4</v>
      </c>
      <c r="U24" s="7" t="str">
        <f t="shared" si="3"/>
        <v>分拣摆渡</v>
      </c>
    </row>
    <row r="25" spans="1:21" s="35" customFormat="1" ht="18.75">
      <c r="A25" s="8">
        <v>43198</v>
      </c>
      <c r="B25" s="10" t="s">
        <v>988</v>
      </c>
      <c r="C25" s="10">
        <v>2300</v>
      </c>
      <c r="D25" s="10">
        <v>2310</v>
      </c>
      <c r="E25" s="11" t="s">
        <v>989</v>
      </c>
      <c r="F25" s="11" t="s">
        <v>990</v>
      </c>
      <c r="G25" s="11" t="s">
        <v>31</v>
      </c>
      <c r="H25" s="11" t="s">
        <v>431</v>
      </c>
      <c r="I25" s="39"/>
      <c r="J25" s="39" t="s">
        <v>1000</v>
      </c>
      <c r="K25" s="10"/>
      <c r="L25" s="19" t="s">
        <v>1004</v>
      </c>
      <c r="M25" s="7" t="str">
        <f t="shared" si="28"/>
        <v>武汉威伟机械</v>
      </c>
      <c r="N25" s="26" t="str">
        <f>VLOOKUP(P25,ch!$A$1:$B$32,2,0)</f>
        <v>鄂ABY256</v>
      </c>
      <c r="O25" s="10" t="s">
        <v>167</v>
      </c>
      <c r="P25" s="29" t="s">
        <v>1005</v>
      </c>
      <c r="Q25" s="7" t="str">
        <f t="shared" si="1"/>
        <v>9.6米</v>
      </c>
      <c r="R25" s="14">
        <v>5</v>
      </c>
      <c r="S25" s="14">
        <v>0</v>
      </c>
      <c r="T25" s="14">
        <f t="shared" si="30"/>
        <v>5</v>
      </c>
      <c r="U25" s="7" t="str">
        <f t="shared" si="3"/>
        <v>分拣摆渡</v>
      </c>
    </row>
    <row r="26" spans="1:21" s="35" customFormat="1" ht="18.75">
      <c r="A26" s="8">
        <v>43198</v>
      </c>
      <c r="B26" s="10" t="s">
        <v>986</v>
      </c>
      <c r="C26" s="10">
        <v>1955</v>
      </c>
      <c r="D26" s="10">
        <v>2049</v>
      </c>
      <c r="E26" s="11" t="s">
        <v>989</v>
      </c>
      <c r="F26" s="11" t="s">
        <v>990</v>
      </c>
      <c r="G26" s="11" t="s">
        <v>31</v>
      </c>
      <c r="H26" s="11" t="s">
        <v>431</v>
      </c>
      <c r="I26" s="39"/>
      <c r="J26" s="39" t="s">
        <v>1012</v>
      </c>
      <c r="K26" s="10"/>
      <c r="L26" s="19" t="s">
        <v>1013</v>
      </c>
      <c r="M26" s="7" t="str">
        <f t="shared" si="28"/>
        <v>武汉威伟机械</v>
      </c>
      <c r="N26" s="26" t="str">
        <f>VLOOKUP(P26,ch!$A$1:$B$32,2,0)</f>
        <v>鄂AAW309</v>
      </c>
      <c r="O26" s="10" t="s">
        <v>166</v>
      </c>
      <c r="P26" s="29" t="s">
        <v>1014</v>
      </c>
      <c r="Q26" s="7" t="str">
        <f t="shared" si="1"/>
        <v>9.6米</v>
      </c>
      <c r="R26" s="14">
        <v>14</v>
      </c>
      <c r="S26" s="14">
        <v>0</v>
      </c>
      <c r="T26" s="14">
        <f t="shared" si="30"/>
        <v>14</v>
      </c>
      <c r="U26" s="7" t="str">
        <f t="shared" si="3"/>
        <v>分拣摆渡</v>
      </c>
    </row>
    <row r="27" spans="1:21" s="35" customFormat="1" ht="18.75">
      <c r="A27" s="8"/>
      <c r="B27" s="10"/>
      <c r="C27" s="10"/>
      <c r="D27" s="10"/>
      <c r="E27" s="11"/>
      <c r="F27" s="11"/>
      <c r="G27" s="11"/>
      <c r="H27" s="11"/>
      <c r="I27" s="39"/>
      <c r="J27" s="39"/>
      <c r="K27" s="10"/>
      <c r="L27" s="19"/>
      <c r="M27" s="7"/>
      <c r="N27" s="26"/>
      <c r="O27" s="10"/>
      <c r="P27" s="29"/>
      <c r="Q27" s="7" t="str">
        <f t="shared" si="1"/>
        <v>--</v>
      </c>
      <c r="R27" s="14"/>
      <c r="S27" s="14"/>
      <c r="T27" s="14"/>
      <c r="U27" s="7" t="str">
        <f t="shared" si="3"/>
        <v>----</v>
      </c>
    </row>
    <row r="28" spans="1:21" s="35" customFormat="1" ht="18.75">
      <c r="A28" s="8"/>
      <c r="B28" s="10"/>
      <c r="C28" s="10"/>
      <c r="D28" s="10"/>
      <c r="E28" s="11"/>
      <c r="F28" s="11"/>
      <c r="G28" s="11"/>
      <c r="H28" s="11"/>
      <c r="I28" s="39"/>
      <c r="J28" s="39"/>
      <c r="K28" s="10"/>
      <c r="L28" s="19"/>
      <c r="M28" s="7"/>
      <c r="N28" s="26"/>
      <c r="O28" s="10"/>
      <c r="P28" s="29"/>
      <c r="Q28" s="7" t="str">
        <f t="shared" si="1"/>
        <v>--</v>
      </c>
      <c r="R28" s="14"/>
      <c r="S28" s="14"/>
      <c r="T28" s="14"/>
      <c r="U28" s="7" t="str">
        <f t="shared" si="3"/>
        <v>----</v>
      </c>
    </row>
    <row r="29" spans="1:21" s="35" customFormat="1" ht="18.75">
      <c r="A29" s="8"/>
      <c r="B29" s="10"/>
      <c r="C29" s="10"/>
      <c r="D29" s="10"/>
      <c r="E29" s="11"/>
      <c r="F29" s="11"/>
      <c r="G29" s="11"/>
      <c r="H29" s="11"/>
      <c r="I29" s="39"/>
      <c r="J29" s="39"/>
      <c r="K29" s="10"/>
      <c r="L29" s="19"/>
      <c r="M29" s="7"/>
      <c r="N29" s="26"/>
      <c r="O29" s="10"/>
      <c r="P29" s="29"/>
      <c r="Q29" s="7" t="str">
        <f t="shared" si="1"/>
        <v>--</v>
      </c>
      <c r="R29" s="14"/>
      <c r="S29" s="14"/>
      <c r="T29" s="14"/>
      <c r="U29" s="7" t="str">
        <f t="shared" si="3"/>
        <v>----</v>
      </c>
    </row>
    <row r="30" spans="1:21" s="35" customFormat="1" ht="18.75">
      <c r="A30" s="8"/>
      <c r="B30" s="10"/>
      <c r="C30" s="10"/>
      <c r="D30" s="10"/>
      <c r="E30" s="11"/>
      <c r="F30" s="11"/>
      <c r="G30" s="11"/>
      <c r="H30" s="11"/>
      <c r="I30" s="39"/>
      <c r="J30" s="39"/>
      <c r="K30" s="10"/>
      <c r="L30" s="19"/>
      <c r="M30" s="7"/>
      <c r="N30" s="26"/>
      <c r="O30" s="10"/>
      <c r="P30" s="29"/>
      <c r="Q30" s="7" t="str">
        <f t="shared" si="1"/>
        <v>--</v>
      </c>
      <c r="R30" s="14"/>
      <c r="S30" s="14"/>
      <c r="T30" s="14"/>
      <c r="U30" s="7" t="str">
        <f t="shared" si="3"/>
        <v>----</v>
      </c>
    </row>
    <row r="31" spans="1:21" s="35" customFormat="1" ht="18.75">
      <c r="A31" s="8"/>
      <c r="B31" s="10"/>
      <c r="C31" s="10"/>
      <c r="D31" s="10"/>
      <c r="E31" s="11"/>
      <c r="F31" s="11"/>
      <c r="G31" s="11"/>
      <c r="H31" s="11"/>
      <c r="I31" s="39"/>
      <c r="J31" s="39"/>
      <c r="K31" s="10"/>
      <c r="L31" s="19"/>
      <c r="M31" s="7"/>
      <c r="N31" s="26"/>
      <c r="O31" s="10"/>
      <c r="P31" s="29"/>
      <c r="Q31" s="7" t="str">
        <f t="shared" si="1"/>
        <v>--</v>
      </c>
      <c r="R31" s="14"/>
      <c r="S31" s="14"/>
      <c r="T31" s="14"/>
      <c r="U31" s="7" t="str">
        <f t="shared" si="3"/>
        <v>----</v>
      </c>
    </row>
    <row r="32" spans="1:21" s="35" customFormat="1" ht="18.75">
      <c r="A32" s="8"/>
      <c r="B32" s="10"/>
      <c r="C32" s="10"/>
      <c r="D32" s="10"/>
      <c r="E32" s="11"/>
      <c r="F32" s="11"/>
      <c r="G32" s="11"/>
      <c r="H32" s="11"/>
      <c r="I32" s="39"/>
      <c r="J32" s="39"/>
      <c r="K32" s="10"/>
      <c r="L32" s="19"/>
      <c r="M32" s="7"/>
      <c r="N32" s="26"/>
      <c r="O32" s="10"/>
      <c r="P32" s="29"/>
      <c r="Q32" s="7" t="str">
        <f t="shared" si="1"/>
        <v>--</v>
      </c>
      <c r="R32" s="14"/>
      <c r="S32" s="14"/>
      <c r="T32" s="14"/>
      <c r="U32" s="7" t="str">
        <f t="shared" si="3"/>
        <v>----</v>
      </c>
    </row>
    <row r="33" spans="1:21" s="35" customFormat="1" ht="18.75">
      <c r="A33" s="8"/>
      <c r="B33" s="10"/>
      <c r="C33" s="10"/>
      <c r="D33" s="10"/>
      <c r="E33" s="11"/>
      <c r="F33" s="11"/>
      <c r="G33" s="11"/>
      <c r="H33" s="11"/>
      <c r="I33" s="39"/>
      <c r="J33" s="39"/>
      <c r="K33" s="10"/>
      <c r="L33" s="19"/>
      <c r="M33" s="7"/>
      <c r="N33" s="26"/>
      <c r="O33" s="10"/>
      <c r="P33" s="29"/>
      <c r="Q33" s="7" t="str">
        <f t="shared" si="1"/>
        <v>--</v>
      </c>
      <c r="R33" s="14"/>
      <c r="S33" s="14"/>
      <c r="T33" s="14"/>
      <c r="U33" s="7" t="str">
        <f t="shared" si="3"/>
        <v>----</v>
      </c>
    </row>
    <row r="34" spans="1:21" s="35" customFormat="1" ht="18.75">
      <c r="A34" s="8"/>
      <c r="B34" s="10"/>
      <c r="C34" s="10"/>
      <c r="D34" s="10"/>
      <c r="E34" s="11"/>
      <c r="F34" s="11"/>
      <c r="G34" s="11"/>
      <c r="H34" s="11"/>
      <c r="I34" s="39"/>
      <c r="J34" s="39"/>
      <c r="K34" s="10"/>
      <c r="L34" s="19"/>
      <c r="M34" s="7"/>
      <c r="N34" s="26"/>
      <c r="O34" s="10"/>
      <c r="P34" s="29"/>
      <c r="Q34" s="7" t="str">
        <f t="shared" si="1"/>
        <v>--</v>
      </c>
      <c r="R34" s="14"/>
      <c r="S34" s="14"/>
      <c r="T34" s="14"/>
      <c r="U34" s="7" t="str">
        <f t="shared" si="3"/>
        <v>----</v>
      </c>
    </row>
    <row r="35" spans="1:21" s="35" customFormat="1" ht="18.75">
      <c r="A35" s="8"/>
      <c r="B35" s="10"/>
      <c r="C35" s="10"/>
      <c r="D35" s="10"/>
      <c r="E35" s="11"/>
      <c r="F35" s="11"/>
      <c r="G35" s="11"/>
      <c r="H35" s="11"/>
      <c r="I35" s="39"/>
      <c r="J35" s="39"/>
      <c r="K35" s="10"/>
      <c r="L35" s="19"/>
      <c r="M35" s="7"/>
      <c r="N35" s="26"/>
      <c r="O35" s="10"/>
      <c r="P35" s="29"/>
      <c r="Q35" s="7" t="str">
        <f t="shared" si="1"/>
        <v>--</v>
      </c>
      <c r="R35" s="14"/>
      <c r="S35" s="14"/>
      <c r="T35" s="14"/>
      <c r="U35" s="7" t="str">
        <f t="shared" si="3"/>
        <v>----</v>
      </c>
    </row>
    <row r="36" spans="1:21" s="35" customFormat="1" ht="18.75">
      <c r="A36" s="8"/>
      <c r="B36" s="10"/>
      <c r="C36" s="10"/>
      <c r="D36" s="10"/>
      <c r="E36" s="11"/>
      <c r="F36" s="11"/>
      <c r="G36" s="11"/>
      <c r="H36" s="11"/>
      <c r="I36" s="39"/>
      <c r="J36" s="39"/>
      <c r="K36" s="10"/>
      <c r="L36" s="19"/>
      <c r="M36" s="7"/>
      <c r="N36" s="26"/>
      <c r="O36" s="10"/>
      <c r="P36" s="29"/>
      <c r="Q36" s="7" t="str">
        <f t="shared" si="1"/>
        <v>--</v>
      </c>
      <c r="R36" s="14"/>
      <c r="S36" s="14"/>
      <c r="T36" s="14"/>
      <c r="U36" s="7" t="str">
        <f t="shared" si="3"/>
        <v>----</v>
      </c>
    </row>
    <row r="37" spans="1:21" s="35" customFormat="1" ht="18.75">
      <c r="A37" s="8"/>
      <c r="B37" s="10"/>
      <c r="C37" s="10"/>
      <c r="D37" s="10"/>
      <c r="E37" s="11"/>
      <c r="F37" s="11"/>
      <c r="G37" s="11"/>
      <c r="H37" s="11"/>
      <c r="I37" s="39"/>
      <c r="J37" s="39"/>
      <c r="K37" s="10"/>
      <c r="L37" s="19"/>
      <c r="M37" s="7"/>
      <c r="N37" s="26"/>
      <c r="O37" s="10"/>
      <c r="P37" s="29"/>
      <c r="Q37" s="7" t="str">
        <f t="shared" si="1"/>
        <v>--</v>
      </c>
      <c r="R37" s="14"/>
      <c r="S37" s="14"/>
      <c r="T37" s="14"/>
      <c r="U37" s="7" t="str">
        <f t="shared" si="3"/>
        <v>----</v>
      </c>
    </row>
    <row r="38" spans="1:21" s="35" customFormat="1" ht="18.75">
      <c r="A38" s="8"/>
      <c r="B38" s="10"/>
      <c r="C38" s="10"/>
      <c r="D38" s="10"/>
      <c r="E38" s="11"/>
      <c r="F38" s="11"/>
      <c r="G38" s="11"/>
      <c r="H38" s="11"/>
      <c r="I38" s="39"/>
      <c r="J38" s="39"/>
      <c r="K38" s="10"/>
      <c r="L38" s="19"/>
      <c r="M38" s="7"/>
      <c r="N38" s="26"/>
      <c r="O38" s="10"/>
      <c r="P38" s="29"/>
      <c r="Q38" s="7" t="str">
        <f t="shared" si="1"/>
        <v>--</v>
      </c>
      <c r="R38" s="14"/>
      <c r="S38" s="14"/>
      <c r="T38" s="14"/>
      <c r="U38" s="7" t="str">
        <f t="shared" si="3"/>
        <v>----</v>
      </c>
    </row>
    <row r="39" spans="1:21" s="35" customFormat="1" ht="18.75">
      <c r="A39" s="8"/>
      <c r="B39" s="10"/>
      <c r="C39" s="10"/>
      <c r="D39" s="10"/>
      <c r="E39" s="11"/>
      <c r="F39" s="11"/>
      <c r="G39" s="11"/>
      <c r="H39" s="11"/>
      <c r="I39" s="39"/>
      <c r="J39" s="39"/>
      <c r="K39" s="10"/>
      <c r="L39" s="19"/>
      <c r="M39" s="7"/>
      <c r="N39" s="26"/>
      <c r="O39" s="10"/>
      <c r="P39" s="29"/>
      <c r="Q39" s="7" t="str">
        <f t="shared" si="1"/>
        <v>--</v>
      </c>
      <c r="R39" s="14"/>
      <c r="S39" s="14"/>
      <c r="T39" s="14"/>
      <c r="U39" s="7" t="str">
        <f t="shared" si="3"/>
        <v>----</v>
      </c>
    </row>
    <row r="40" spans="1:21" s="35" customFormat="1" ht="18.75">
      <c r="A40" s="8"/>
      <c r="B40" s="10"/>
      <c r="C40" s="10"/>
      <c r="D40" s="10"/>
      <c r="E40" s="11"/>
      <c r="F40" s="11"/>
      <c r="G40" s="11"/>
      <c r="H40" s="11"/>
      <c r="I40" s="39"/>
      <c r="J40" s="39"/>
      <c r="K40" s="10"/>
      <c r="L40" s="19"/>
      <c r="M40" s="7"/>
      <c r="N40" s="26"/>
      <c r="O40" s="10"/>
      <c r="P40" s="29"/>
      <c r="Q40" s="7" t="str">
        <f t="shared" si="1"/>
        <v>--</v>
      </c>
      <c r="R40" s="14"/>
      <c r="S40" s="14"/>
      <c r="T40" s="14"/>
      <c r="U40" s="7" t="str">
        <f t="shared" si="3"/>
        <v>----</v>
      </c>
    </row>
    <row r="41" spans="1:21" s="35" customFormat="1" ht="18.75">
      <c r="A41" s="8"/>
      <c r="B41" s="10"/>
      <c r="C41" s="10"/>
      <c r="D41" s="10"/>
      <c r="E41" s="11"/>
      <c r="F41" s="11"/>
      <c r="G41" s="11"/>
      <c r="H41" s="11"/>
      <c r="I41" s="39"/>
      <c r="J41" s="39"/>
      <c r="K41" s="10"/>
      <c r="L41" s="19"/>
      <c r="M41" s="7"/>
      <c r="N41" s="26"/>
      <c r="O41" s="10"/>
      <c r="P41" s="29"/>
      <c r="Q41" s="7"/>
      <c r="R41" s="14"/>
      <c r="S41" s="14"/>
      <c r="T41" s="14"/>
      <c r="U41" s="7"/>
    </row>
    <row r="42" spans="1:21" s="35" customFormat="1" ht="18.75">
      <c r="A42" s="8"/>
      <c r="B42" s="10"/>
      <c r="C42" s="10"/>
      <c r="D42" s="10"/>
      <c r="E42" s="11"/>
      <c r="F42" s="11"/>
      <c r="G42" s="11"/>
      <c r="H42" s="11"/>
      <c r="I42" s="39"/>
      <c r="J42" s="39"/>
      <c r="K42" s="10"/>
      <c r="L42" s="19"/>
      <c r="M42" s="7"/>
      <c r="N42" s="26"/>
      <c r="O42" s="10"/>
      <c r="P42" s="29"/>
      <c r="Q42" s="7"/>
      <c r="R42" s="14"/>
      <c r="S42" s="14"/>
      <c r="T42" s="14"/>
      <c r="U42" s="7"/>
    </row>
    <row r="43" spans="1:21" s="35" customFormat="1" ht="18.75">
      <c r="A43" s="8"/>
      <c r="B43" s="10"/>
      <c r="C43" s="10"/>
      <c r="D43" s="10"/>
      <c r="E43" s="11"/>
      <c r="F43" s="11"/>
      <c r="G43" s="11"/>
      <c r="H43" s="11"/>
      <c r="I43" s="39"/>
      <c r="J43" s="39"/>
      <c r="K43" s="10"/>
      <c r="L43" s="19"/>
      <c r="M43" s="7"/>
      <c r="N43" s="26"/>
      <c r="O43" s="10"/>
      <c r="P43" s="29"/>
      <c r="Q43" s="7"/>
      <c r="R43" s="14"/>
      <c r="S43" s="14"/>
      <c r="T43" s="14"/>
      <c r="U43" s="7"/>
    </row>
  </sheetData>
  <phoneticPr fontId="3" type="noConversion"/>
  <conditionalFormatting sqref="I44:L1048576 I1:L1">
    <cfRule type="duplicateValues" dxfId="72" priority="22"/>
  </conditionalFormatting>
  <conditionalFormatting sqref="L19:L43 L2:L11">
    <cfRule type="duplicateValues" dxfId="71" priority="172"/>
  </conditionalFormatting>
  <conditionalFormatting sqref="I19:L43 I2:L11">
    <cfRule type="duplicateValues" dxfId="70" priority="173"/>
  </conditionalFormatting>
  <conditionalFormatting sqref="I19:J43 I2:J11">
    <cfRule type="duplicateValues" dxfId="69" priority="174"/>
  </conditionalFormatting>
  <conditionalFormatting sqref="L13:L15">
    <cfRule type="duplicateValues" dxfId="68" priority="16"/>
  </conditionalFormatting>
  <conditionalFormatting sqref="I13:I15 K13:L15">
    <cfRule type="duplicateValues" dxfId="67" priority="17"/>
  </conditionalFormatting>
  <conditionalFormatting sqref="I13:I15">
    <cfRule type="duplicateValues" dxfId="66" priority="18"/>
  </conditionalFormatting>
  <conditionalFormatting sqref="J13:J15">
    <cfRule type="duplicateValues" dxfId="65" priority="14"/>
  </conditionalFormatting>
  <conditionalFormatting sqref="J13:J15">
    <cfRule type="duplicateValues" dxfId="64" priority="15"/>
  </conditionalFormatting>
  <conditionalFormatting sqref="L12">
    <cfRule type="duplicateValues" dxfId="63" priority="11"/>
  </conditionalFormatting>
  <conditionalFormatting sqref="I12:L12">
    <cfRule type="duplicateValues" dxfId="62" priority="12"/>
  </conditionalFormatting>
  <conditionalFormatting sqref="I12:J12">
    <cfRule type="duplicateValues" dxfId="61" priority="13"/>
  </conditionalFormatting>
  <conditionalFormatting sqref="L16:L18">
    <cfRule type="duplicateValues" dxfId="60" priority="3"/>
  </conditionalFormatting>
  <conditionalFormatting sqref="I16:I18 K16:L18">
    <cfRule type="duplicateValues" dxfId="59" priority="4"/>
  </conditionalFormatting>
  <conditionalFormatting sqref="I16:I18">
    <cfRule type="duplicateValues" dxfId="58" priority="5"/>
  </conditionalFormatting>
  <conditionalFormatting sqref="J16:J18">
    <cfRule type="duplicateValues" dxfId="57" priority="1"/>
  </conditionalFormatting>
  <conditionalFormatting sqref="J16:J18">
    <cfRule type="duplicateValues" dxfId="56" priority="2"/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BK38"/>
  <sheetViews>
    <sheetView topLeftCell="G1" workbookViewId="0">
      <selection activeCell="J26" sqref="J26"/>
    </sheetView>
  </sheetViews>
  <sheetFormatPr defaultRowHeight="15"/>
  <cols>
    <col min="1" max="1" width="13.25" style="3" bestFit="1" customWidth="1"/>
    <col min="2" max="2" width="8.875" style="3" bestFit="1" customWidth="1"/>
    <col min="3" max="3" width="14.625" style="3" bestFit="1" customWidth="1"/>
    <col min="4" max="4" width="15" style="3" bestFit="1" customWidth="1"/>
    <col min="5" max="5" width="16.625" style="3" bestFit="1" customWidth="1"/>
    <col min="6" max="6" width="29.75" style="3" bestFit="1" customWidth="1"/>
    <col min="7" max="7" width="16.625" style="3" bestFit="1" customWidth="1"/>
    <col min="8" max="8" width="23.25" style="3" bestFit="1" customWidth="1"/>
    <col min="9" max="9" width="14" style="3" hidden="1" customWidth="1"/>
    <col min="10" max="10" width="14" style="3" customWidth="1"/>
    <col min="11" max="11" width="17.375" style="3" hidden="1" customWidth="1"/>
    <col min="12" max="12" width="14" style="3" customWidth="1"/>
    <col min="13" max="13" width="16.625" style="3" bestFit="1" customWidth="1"/>
    <col min="14" max="14" width="14.5" style="3" hidden="1" customWidth="1"/>
    <col min="15" max="15" width="13.25" style="3" customWidth="1"/>
    <col min="16" max="16" width="8.875" style="30" bestFit="1" customWidth="1"/>
    <col min="17" max="17" width="7.875" style="3" bestFit="1" customWidth="1"/>
    <col min="18" max="19" width="19.25" style="3" bestFit="1" customWidth="1"/>
    <col min="20" max="20" width="6.5" style="3" bestFit="1" customWidth="1"/>
    <col min="21" max="21" width="11" style="3" customWidth="1"/>
    <col min="22" max="16384" width="9" style="3"/>
  </cols>
  <sheetData>
    <row r="1" spans="1:63" ht="21.75" customHeight="1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660</v>
      </c>
      <c r="J1" s="21" t="s">
        <v>659</v>
      </c>
      <c r="K1" s="21" t="s">
        <v>332</v>
      </c>
      <c r="L1" s="22" t="s">
        <v>9</v>
      </c>
      <c r="M1" s="21" t="s">
        <v>10</v>
      </c>
      <c r="N1" s="22" t="s">
        <v>500</v>
      </c>
      <c r="O1" s="22" t="s">
        <v>363</v>
      </c>
      <c r="P1" s="22" t="s">
        <v>12</v>
      </c>
      <c r="Q1" s="21" t="s">
        <v>13</v>
      </c>
      <c r="R1" s="21" t="s">
        <v>14</v>
      </c>
      <c r="S1" s="21" t="s">
        <v>15</v>
      </c>
      <c r="T1" s="21" t="s">
        <v>16</v>
      </c>
      <c r="U1" s="24" t="s">
        <v>17</v>
      </c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</row>
    <row r="2" spans="1:63" s="35" customFormat="1" ht="18.75">
      <c r="A2" s="8">
        <v>43199</v>
      </c>
      <c r="B2" s="10" t="s">
        <v>501</v>
      </c>
      <c r="C2" s="10">
        <v>1929</v>
      </c>
      <c r="D2" s="10">
        <v>2105</v>
      </c>
      <c r="E2" s="11" t="s">
        <v>26</v>
      </c>
      <c r="F2" s="11" t="s">
        <v>252</v>
      </c>
      <c r="G2" s="11" t="s">
        <v>31</v>
      </c>
      <c r="H2" s="11" t="s">
        <v>431</v>
      </c>
      <c r="I2" s="39"/>
      <c r="J2" s="39" t="s">
        <v>1015</v>
      </c>
      <c r="K2" s="10"/>
      <c r="L2" s="19" t="s">
        <v>1016</v>
      </c>
      <c r="M2" s="7" t="str">
        <f t="shared" ref="M2:M3" si="0">IF(A2&lt;&gt;"","武汉威伟机械","------")</f>
        <v>武汉威伟机械</v>
      </c>
      <c r="N2" s="26" t="str">
        <f>VLOOKUP(P2,ch!$A$1:$B$32,2,0)</f>
        <v>鄂AZR876</v>
      </c>
      <c r="O2" s="10" t="s">
        <v>177</v>
      </c>
      <c r="P2" s="29" t="s">
        <v>243</v>
      </c>
      <c r="Q2" s="7" t="str">
        <f t="shared" ref="Q2:Q20" si="1">IF(A2&lt;&gt;"","9.6米","--")</f>
        <v>9.6米</v>
      </c>
      <c r="R2" s="14">
        <v>14</v>
      </c>
      <c r="S2" s="14">
        <v>0</v>
      </c>
      <c r="T2" s="14">
        <f t="shared" ref="T2:T3" si="2">SUM(R2:S2)</f>
        <v>14</v>
      </c>
      <c r="U2" s="7" t="str">
        <f t="shared" ref="U2:U20" si="3">IF(A2&lt;&gt;"","分拣摆渡","----")</f>
        <v>分拣摆渡</v>
      </c>
    </row>
    <row r="3" spans="1:63" s="35" customFormat="1" ht="18.75">
      <c r="A3" s="8">
        <v>43199</v>
      </c>
      <c r="B3" s="10" t="s">
        <v>235</v>
      </c>
      <c r="C3" s="10">
        <v>1828</v>
      </c>
      <c r="D3" s="10">
        <v>2018</v>
      </c>
      <c r="E3" s="11" t="s">
        <v>26</v>
      </c>
      <c r="F3" s="11" t="s">
        <v>252</v>
      </c>
      <c r="G3" s="11" t="s">
        <v>31</v>
      </c>
      <c r="H3" s="11" t="s">
        <v>431</v>
      </c>
      <c r="I3" s="39"/>
      <c r="J3" s="39" t="s">
        <v>1017</v>
      </c>
      <c r="K3" s="10"/>
      <c r="L3" s="19" t="s">
        <v>1018</v>
      </c>
      <c r="M3" s="7" t="str">
        <f t="shared" si="0"/>
        <v>武汉威伟机械</v>
      </c>
      <c r="N3" s="26" t="str">
        <f>VLOOKUP(P3,ch!$A$1:$B$32,2,0)</f>
        <v>鄂ALU291</v>
      </c>
      <c r="O3" s="10" t="s">
        <v>182</v>
      </c>
      <c r="P3" s="29" t="s">
        <v>198</v>
      </c>
      <c r="Q3" s="7" t="str">
        <f t="shared" si="1"/>
        <v>9.6米</v>
      </c>
      <c r="R3" s="14">
        <v>14</v>
      </c>
      <c r="S3" s="14">
        <v>0</v>
      </c>
      <c r="T3" s="14">
        <f t="shared" si="2"/>
        <v>14</v>
      </c>
      <c r="U3" s="7" t="str">
        <f t="shared" si="3"/>
        <v>分拣摆渡</v>
      </c>
    </row>
    <row r="4" spans="1:63" s="35" customFormat="1" ht="18.75">
      <c r="A4" s="8">
        <v>43199</v>
      </c>
      <c r="B4" s="10" t="s">
        <v>235</v>
      </c>
      <c r="C4" s="10">
        <v>1640</v>
      </c>
      <c r="D4" s="10">
        <v>1843</v>
      </c>
      <c r="E4" s="11" t="s">
        <v>26</v>
      </c>
      <c r="F4" s="11" t="s">
        <v>252</v>
      </c>
      <c r="G4" s="11" t="s">
        <v>31</v>
      </c>
      <c r="H4" s="11" t="s">
        <v>431</v>
      </c>
      <c r="I4" s="39"/>
      <c r="J4" s="39" t="s">
        <v>1019</v>
      </c>
      <c r="K4" s="10"/>
      <c r="L4" s="19" t="s">
        <v>1020</v>
      </c>
      <c r="M4" s="7" t="str">
        <f t="shared" ref="M4:M10" si="4">IF(A4&lt;&gt;"","武汉威伟机械","------")</f>
        <v>武汉威伟机械</v>
      </c>
      <c r="N4" s="26" t="str">
        <f>VLOOKUP(P4,ch!$A$1:$B$32,2,0)</f>
        <v>粤BGR032</v>
      </c>
      <c r="O4" s="10" t="s">
        <v>511</v>
      </c>
      <c r="P4" s="29" t="s">
        <v>66</v>
      </c>
      <c r="Q4" s="7" t="str">
        <f t="shared" ref="Q4" si="5">IF(A4&lt;&gt;"","9.6米","--")</f>
        <v>9.6米</v>
      </c>
      <c r="R4" s="14">
        <v>15</v>
      </c>
      <c r="S4" s="14">
        <v>0</v>
      </c>
      <c r="T4" s="14">
        <f t="shared" ref="T4:T10" si="6">SUM(R4:S4)</f>
        <v>15</v>
      </c>
      <c r="U4" s="7" t="str">
        <f t="shared" ref="U4" si="7">IF(A4&lt;&gt;"","分拣摆渡","----")</f>
        <v>分拣摆渡</v>
      </c>
    </row>
    <row r="5" spans="1:63" s="35" customFormat="1" ht="18.75">
      <c r="A5" s="8">
        <v>43199</v>
      </c>
      <c r="B5" s="10" t="s">
        <v>235</v>
      </c>
      <c r="C5" s="10">
        <v>1800</v>
      </c>
      <c r="D5" s="10">
        <v>1950</v>
      </c>
      <c r="E5" s="11" t="s">
        <v>26</v>
      </c>
      <c r="F5" s="11" t="s">
        <v>252</v>
      </c>
      <c r="G5" s="11" t="s">
        <v>31</v>
      </c>
      <c r="H5" s="11" t="s">
        <v>431</v>
      </c>
      <c r="I5" s="39"/>
      <c r="J5" s="39" t="s">
        <v>1039</v>
      </c>
      <c r="K5" s="10"/>
      <c r="L5" s="19" t="s">
        <v>1040</v>
      </c>
      <c r="M5" s="7" t="str">
        <f t="shared" ref="M5" si="8">IF(A5&lt;&gt;"","武汉威伟机械","------")</f>
        <v>武汉威伟机械</v>
      </c>
      <c r="N5" s="26" t="str">
        <f>VLOOKUP(P5,ch!$A$1:$B$32,2,0)</f>
        <v>鄂AFE237</v>
      </c>
      <c r="O5" s="10" t="s">
        <v>178</v>
      </c>
      <c r="P5" s="29" t="s">
        <v>342</v>
      </c>
      <c r="Q5" s="7" t="str">
        <f t="shared" ref="Q5" si="9">IF(A5&lt;&gt;"","9.6米","--")</f>
        <v>9.6米</v>
      </c>
      <c r="R5" s="14">
        <v>14</v>
      </c>
      <c r="S5" s="14">
        <v>0</v>
      </c>
      <c r="T5" s="14">
        <f t="shared" ref="T5" si="10">SUM(R5:S5)</f>
        <v>14</v>
      </c>
      <c r="U5" s="7" t="str">
        <f t="shared" ref="U5" si="11">IF(A5&lt;&gt;"","分拣摆渡","----")</f>
        <v>分拣摆渡</v>
      </c>
    </row>
    <row r="6" spans="1:63" s="35" customFormat="1" ht="18.75">
      <c r="A6" s="8">
        <v>43199</v>
      </c>
      <c r="B6" s="10" t="s">
        <v>89</v>
      </c>
      <c r="C6" s="10">
        <v>1826</v>
      </c>
      <c r="D6" s="10">
        <v>1836</v>
      </c>
      <c r="E6" s="11" t="s">
        <v>31</v>
      </c>
      <c r="F6" s="11" t="s">
        <v>431</v>
      </c>
      <c r="G6" s="11" t="s">
        <v>53</v>
      </c>
      <c r="H6" s="11" t="s">
        <v>468</v>
      </c>
      <c r="I6" s="39"/>
      <c r="J6" s="39" t="s">
        <v>1021</v>
      </c>
      <c r="K6" s="10"/>
      <c r="L6" s="19" t="s">
        <v>1022</v>
      </c>
      <c r="M6" s="7" t="str">
        <f t="shared" si="4"/>
        <v>武汉威伟机械</v>
      </c>
      <c r="N6" s="26" t="str">
        <f>VLOOKUP(P6,ch!$A$1:$B$32,2,0)</f>
        <v>鄂ALU151</v>
      </c>
      <c r="O6" s="10" t="s">
        <v>179</v>
      </c>
      <c r="P6" s="29" t="s">
        <v>35</v>
      </c>
      <c r="Q6" s="7" t="str">
        <f t="shared" si="1"/>
        <v>9.6米</v>
      </c>
      <c r="R6" s="14">
        <v>14</v>
      </c>
      <c r="S6" s="14">
        <v>0</v>
      </c>
      <c r="T6" s="14">
        <f t="shared" si="6"/>
        <v>14</v>
      </c>
      <c r="U6" s="7" t="str">
        <f t="shared" si="3"/>
        <v>分拣摆渡</v>
      </c>
    </row>
    <row r="7" spans="1:63" s="35" customFormat="1" ht="18.75">
      <c r="A7" s="8">
        <v>43199</v>
      </c>
      <c r="B7" s="10" t="s">
        <v>89</v>
      </c>
      <c r="C7" s="10">
        <v>936</v>
      </c>
      <c r="D7" s="10">
        <v>946</v>
      </c>
      <c r="E7" s="11" t="s">
        <v>31</v>
      </c>
      <c r="F7" s="11" t="s">
        <v>431</v>
      </c>
      <c r="G7" s="11" t="s">
        <v>53</v>
      </c>
      <c r="H7" s="11" t="s">
        <v>468</v>
      </c>
      <c r="I7" s="39"/>
      <c r="J7" s="39" t="s">
        <v>1071</v>
      </c>
      <c r="K7" s="10"/>
      <c r="L7" s="19" t="s">
        <v>1025</v>
      </c>
      <c r="M7" s="7" t="str">
        <f t="shared" si="4"/>
        <v>武汉威伟机械</v>
      </c>
      <c r="N7" s="26" t="str">
        <f>VLOOKUP(P7,ch!$A$1:$B$32,2,0)</f>
        <v>鄂AF1588</v>
      </c>
      <c r="O7" s="10" t="s">
        <v>163</v>
      </c>
      <c r="P7" s="29" t="s">
        <v>117</v>
      </c>
      <c r="Q7" s="7" t="str">
        <f t="shared" si="1"/>
        <v>9.6米</v>
      </c>
      <c r="R7" s="14">
        <v>14</v>
      </c>
      <c r="S7" s="14">
        <v>0</v>
      </c>
      <c r="T7" s="14">
        <f t="shared" si="6"/>
        <v>14</v>
      </c>
      <c r="U7" s="7" t="str">
        <f t="shared" si="3"/>
        <v>分拣摆渡</v>
      </c>
    </row>
    <row r="8" spans="1:63" s="35" customFormat="1" ht="18.75">
      <c r="A8" s="8">
        <v>43199</v>
      </c>
      <c r="B8" s="10" t="s">
        <v>89</v>
      </c>
      <c r="C8" s="10">
        <v>1110</v>
      </c>
      <c r="D8" s="10">
        <v>1120</v>
      </c>
      <c r="E8" s="11" t="s">
        <v>31</v>
      </c>
      <c r="F8" s="11" t="s">
        <v>431</v>
      </c>
      <c r="G8" s="11" t="s">
        <v>53</v>
      </c>
      <c r="H8" s="11" t="s">
        <v>468</v>
      </c>
      <c r="I8" s="39"/>
      <c r="J8" s="39" t="s">
        <v>1023</v>
      </c>
      <c r="K8" s="10"/>
      <c r="L8" s="19" t="s">
        <v>1026</v>
      </c>
      <c r="M8" s="7" t="str">
        <f t="shared" si="4"/>
        <v>武汉威伟机械</v>
      </c>
      <c r="N8" s="26" t="str">
        <f>VLOOKUP(P8,ch!$A$1:$B$32,2,0)</f>
        <v>鄂AF1588</v>
      </c>
      <c r="O8" s="10" t="s">
        <v>163</v>
      </c>
      <c r="P8" s="29" t="s">
        <v>117</v>
      </c>
      <c r="Q8" s="7" t="str">
        <f t="shared" si="1"/>
        <v>9.6米</v>
      </c>
      <c r="R8" s="14">
        <v>14</v>
      </c>
      <c r="S8" s="14">
        <v>0</v>
      </c>
      <c r="T8" s="14">
        <f t="shared" si="6"/>
        <v>14</v>
      </c>
      <c r="U8" s="7" t="str">
        <f t="shared" si="3"/>
        <v>分拣摆渡</v>
      </c>
    </row>
    <row r="9" spans="1:63" s="35" customFormat="1" ht="18.75">
      <c r="A9" s="8">
        <v>43199</v>
      </c>
      <c r="B9" s="10" t="s">
        <v>89</v>
      </c>
      <c r="C9" s="10">
        <v>1155</v>
      </c>
      <c r="D9" s="10">
        <v>1205</v>
      </c>
      <c r="E9" s="11" t="s">
        <v>31</v>
      </c>
      <c r="F9" s="11" t="s">
        <v>431</v>
      </c>
      <c r="G9" s="11" t="s">
        <v>53</v>
      </c>
      <c r="H9" s="11" t="s">
        <v>468</v>
      </c>
      <c r="I9" s="39"/>
      <c r="J9" s="39" t="s">
        <v>1024</v>
      </c>
      <c r="K9" s="10"/>
      <c r="L9" s="19" t="s">
        <v>1027</v>
      </c>
      <c r="M9" s="7" t="str">
        <f t="shared" si="4"/>
        <v>武汉威伟机械</v>
      </c>
      <c r="N9" s="26" t="str">
        <f>VLOOKUP(P9,ch!$A$1:$B$32,2,0)</f>
        <v>鄂AF1588</v>
      </c>
      <c r="O9" s="10" t="s">
        <v>163</v>
      </c>
      <c r="P9" s="29" t="s">
        <v>117</v>
      </c>
      <c r="Q9" s="7" t="str">
        <f t="shared" si="1"/>
        <v>9.6米</v>
      </c>
      <c r="R9" s="14">
        <v>14</v>
      </c>
      <c r="S9" s="14">
        <v>0</v>
      </c>
      <c r="T9" s="14">
        <f t="shared" si="6"/>
        <v>14</v>
      </c>
      <c r="U9" s="7" t="str">
        <f t="shared" si="3"/>
        <v>分拣摆渡</v>
      </c>
    </row>
    <row r="10" spans="1:63" s="35" customFormat="1" ht="18.75">
      <c r="A10" s="8">
        <v>43199</v>
      </c>
      <c r="B10" s="10" t="s">
        <v>1030</v>
      </c>
      <c r="C10" s="10">
        <v>50</v>
      </c>
      <c r="D10" s="10">
        <v>100</v>
      </c>
      <c r="E10" s="11" t="s">
        <v>31</v>
      </c>
      <c r="F10" s="11" t="s">
        <v>431</v>
      </c>
      <c r="G10" s="11" t="s">
        <v>53</v>
      </c>
      <c r="H10" s="11" t="s">
        <v>468</v>
      </c>
      <c r="I10" s="39"/>
      <c r="J10" s="39" t="s">
        <v>1031</v>
      </c>
      <c r="K10" s="10"/>
      <c r="L10" s="19" t="s">
        <v>1032</v>
      </c>
      <c r="M10" s="7" t="str">
        <f t="shared" si="4"/>
        <v>武汉威伟机械</v>
      </c>
      <c r="N10" s="26" t="str">
        <f>VLOOKUP(P10,ch!$A$1:$B$32,2,0)</f>
        <v>鄂AMT870</v>
      </c>
      <c r="O10" s="10" t="s">
        <v>164</v>
      </c>
      <c r="P10" s="29" t="s">
        <v>373</v>
      </c>
      <c r="Q10" s="7" t="str">
        <f t="shared" si="1"/>
        <v>9.6米</v>
      </c>
      <c r="R10" s="14">
        <v>14</v>
      </c>
      <c r="S10" s="14">
        <v>0</v>
      </c>
      <c r="T10" s="14">
        <f t="shared" si="6"/>
        <v>14</v>
      </c>
      <c r="U10" s="7" t="str">
        <f t="shared" si="3"/>
        <v>分拣摆渡</v>
      </c>
    </row>
    <row r="11" spans="1:63" s="35" customFormat="1" ht="18.75">
      <c r="A11" s="8">
        <v>43199</v>
      </c>
      <c r="B11" s="10" t="s">
        <v>89</v>
      </c>
      <c r="C11" s="10">
        <v>1027</v>
      </c>
      <c r="D11" s="10">
        <v>1037</v>
      </c>
      <c r="E11" s="11" t="s">
        <v>31</v>
      </c>
      <c r="F11" s="11" t="s">
        <v>431</v>
      </c>
      <c r="G11" s="11" t="s">
        <v>53</v>
      </c>
      <c r="H11" s="11" t="s">
        <v>468</v>
      </c>
      <c r="I11" s="39"/>
      <c r="J11" s="39" t="s">
        <v>1033</v>
      </c>
      <c r="K11" s="10"/>
      <c r="L11" s="19" t="s">
        <v>1036</v>
      </c>
      <c r="M11" s="7" t="str">
        <f t="shared" ref="M11:M13" si="12">IF(A11&lt;&gt;"","武汉威伟机械","------")</f>
        <v>武汉威伟机械</v>
      </c>
      <c r="N11" s="26" t="str">
        <f>VLOOKUP(P11,ch!$A$1:$B$32,2,0)</f>
        <v>鄂AMT870</v>
      </c>
      <c r="O11" s="10" t="s">
        <v>164</v>
      </c>
      <c r="P11" s="29" t="s">
        <v>373</v>
      </c>
      <c r="Q11" s="7" t="str">
        <f t="shared" si="1"/>
        <v>9.6米</v>
      </c>
      <c r="R11" s="14">
        <v>15</v>
      </c>
      <c r="S11" s="14">
        <v>0</v>
      </c>
      <c r="T11" s="14">
        <f t="shared" ref="T11:T13" si="13">SUM(R11:S11)</f>
        <v>15</v>
      </c>
      <c r="U11" s="7" t="str">
        <f t="shared" si="3"/>
        <v>分拣摆渡</v>
      </c>
    </row>
    <row r="12" spans="1:63" s="35" customFormat="1" ht="18.75">
      <c r="A12" s="8">
        <v>43199</v>
      </c>
      <c r="B12" s="10" t="s">
        <v>89</v>
      </c>
      <c r="C12" s="10">
        <v>1145</v>
      </c>
      <c r="D12" s="10">
        <v>1155</v>
      </c>
      <c r="E12" s="11" t="s">
        <v>31</v>
      </c>
      <c r="F12" s="11" t="s">
        <v>431</v>
      </c>
      <c r="G12" s="11" t="s">
        <v>53</v>
      </c>
      <c r="H12" s="11" t="s">
        <v>468</v>
      </c>
      <c r="I12" s="39"/>
      <c r="J12" s="39" t="s">
        <v>1034</v>
      </c>
      <c r="K12" s="10"/>
      <c r="L12" s="19" t="s">
        <v>1037</v>
      </c>
      <c r="M12" s="7" t="str">
        <f t="shared" si="12"/>
        <v>武汉威伟机械</v>
      </c>
      <c r="N12" s="26" t="str">
        <f>VLOOKUP(P12,ch!$A$1:$B$32,2,0)</f>
        <v>鄂AMT870</v>
      </c>
      <c r="O12" s="10" t="s">
        <v>164</v>
      </c>
      <c r="P12" s="29" t="s">
        <v>373</v>
      </c>
      <c r="Q12" s="7" t="str">
        <f t="shared" si="1"/>
        <v>9.6米</v>
      </c>
      <c r="R12" s="14">
        <v>12</v>
      </c>
      <c r="S12" s="14">
        <v>0</v>
      </c>
      <c r="T12" s="14">
        <f t="shared" si="13"/>
        <v>12</v>
      </c>
      <c r="U12" s="7" t="str">
        <f t="shared" si="3"/>
        <v>分拣摆渡</v>
      </c>
    </row>
    <row r="13" spans="1:63" s="35" customFormat="1" ht="18.75">
      <c r="A13" s="8">
        <v>43199</v>
      </c>
      <c r="B13" s="10" t="s">
        <v>89</v>
      </c>
      <c r="C13" s="10">
        <v>1435</v>
      </c>
      <c r="D13" s="10">
        <v>1445</v>
      </c>
      <c r="E13" s="11" t="s">
        <v>31</v>
      </c>
      <c r="F13" s="11" t="s">
        <v>431</v>
      </c>
      <c r="G13" s="11" t="s">
        <v>53</v>
      </c>
      <c r="H13" s="11" t="s">
        <v>468</v>
      </c>
      <c r="I13" s="39"/>
      <c r="J13" s="39" t="s">
        <v>1035</v>
      </c>
      <c r="K13" s="10"/>
      <c r="L13" s="19" t="s">
        <v>1038</v>
      </c>
      <c r="M13" s="7" t="str">
        <f t="shared" si="12"/>
        <v>武汉威伟机械</v>
      </c>
      <c r="N13" s="26" t="str">
        <f>VLOOKUP(P13,ch!$A$1:$B$32,2,0)</f>
        <v>鄂AMT870</v>
      </c>
      <c r="O13" s="10" t="s">
        <v>164</v>
      </c>
      <c r="P13" s="29" t="s">
        <v>373</v>
      </c>
      <c r="Q13" s="7" t="str">
        <f t="shared" si="1"/>
        <v>9.6米</v>
      </c>
      <c r="R13" s="14">
        <v>13</v>
      </c>
      <c r="S13" s="14">
        <v>0</v>
      </c>
      <c r="T13" s="14">
        <f t="shared" si="13"/>
        <v>13</v>
      </c>
      <c r="U13" s="7" t="str">
        <f t="shared" si="3"/>
        <v>分拣摆渡</v>
      </c>
    </row>
    <row r="14" spans="1:63" s="35" customFormat="1" ht="18.75">
      <c r="A14" s="8">
        <v>43199</v>
      </c>
      <c r="B14" s="10" t="s">
        <v>89</v>
      </c>
      <c r="C14" s="10">
        <v>1610</v>
      </c>
      <c r="D14" s="10">
        <v>1620</v>
      </c>
      <c r="E14" s="11" t="s">
        <v>31</v>
      </c>
      <c r="F14" s="11" t="s">
        <v>431</v>
      </c>
      <c r="G14" s="11" t="s">
        <v>53</v>
      </c>
      <c r="H14" s="11" t="s">
        <v>468</v>
      </c>
      <c r="I14" s="39"/>
      <c r="J14" s="39" t="s">
        <v>1041</v>
      </c>
      <c r="K14" s="10"/>
      <c r="L14" s="19" t="s">
        <v>1042</v>
      </c>
      <c r="M14" s="7" t="str">
        <f t="shared" ref="M14" si="14">IF(A14&lt;&gt;"","武汉威伟机械","------")</f>
        <v>武汉威伟机械</v>
      </c>
      <c r="N14" s="26" t="str">
        <f>VLOOKUP(P14,ch!$A$1:$B$32,2,0)</f>
        <v>鄂AFX299</v>
      </c>
      <c r="O14" s="10" t="s">
        <v>364</v>
      </c>
      <c r="P14" s="29" t="s">
        <v>118</v>
      </c>
      <c r="Q14" s="7" t="str">
        <f t="shared" ref="Q14" si="15">IF(A14&lt;&gt;"","9.6米","--")</f>
        <v>9.6米</v>
      </c>
      <c r="R14" s="14">
        <v>14</v>
      </c>
      <c r="S14" s="14">
        <v>0</v>
      </c>
      <c r="T14" s="14">
        <f t="shared" ref="T14" si="16">SUM(R14:S14)</f>
        <v>14</v>
      </c>
      <c r="U14" s="7" t="str">
        <f t="shared" ref="U14" si="17">IF(A14&lt;&gt;"","分拣摆渡","----")</f>
        <v>分拣摆渡</v>
      </c>
    </row>
    <row r="15" spans="1:63" s="35" customFormat="1" ht="18.75">
      <c r="A15" s="8">
        <v>43199</v>
      </c>
      <c r="B15" s="10" t="s">
        <v>89</v>
      </c>
      <c r="C15" s="10">
        <v>1730</v>
      </c>
      <c r="D15" s="10">
        <v>1740</v>
      </c>
      <c r="E15" s="11" t="s">
        <v>31</v>
      </c>
      <c r="F15" s="11" t="s">
        <v>431</v>
      </c>
      <c r="G15" s="11" t="s">
        <v>53</v>
      </c>
      <c r="H15" s="11" t="s">
        <v>468</v>
      </c>
      <c r="I15" s="39"/>
      <c r="J15" s="39" t="s">
        <v>1171</v>
      </c>
      <c r="K15" s="10"/>
      <c r="L15" s="19" t="s">
        <v>1043</v>
      </c>
      <c r="M15" s="7" t="str">
        <f t="shared" ref="M15:M20" si="18">IF(A15&lt;&gt;"","武汉威伟机械","------")</f>
        <v>武汉威伟机械</v>
      </c>
      <c r="N15" s="26" t="str">
        <f>VLOOKUP(P15,ch!$A$1:$B$32,2,0)</f>
        <v>鄂AFX299</v>
      </c>
      <c r="O15" s="10" t="s">
        <v>364</v>
      </c>
      <c r="P15" s="29" t="s">
        <v>118</v>
      </c>
      <c r="Q15" s="7" t="str">
        <f t="shared" ref="Q15" si="19">IF(A15&lt;&gt;"","9.6米","--")</f>
        <v>9.6米</v>
      </c>
      <c r="R15" s="14">
        <v>14</v>
      </c>
      <c r="S15" s="14">
        <v>1</v>
      </c>
      <c r="T15" s="14">
        <f t="shared" ref="T15:T20" si="20">SUM(R15:S15)</f>
        <v>15</v>
      </c>
      <c r="U15" s="7" t="str">
        <f t="shared" ref="U15" si="21">IF(A15&lt;&gt;"","分拣摆渡","----")</f>
        <v>分拣摆渡</v>
      </c>
    </row>
    <row r="16" spans="1:63" s="35" customFormat="1" ht="18.75">
      <c r="A16" s="8">
        <v>43199</v>
      </c>
      <c r="B16" s="10" t="s">
        <v>1051</v>
      </c>
      <c r="C16" s="10">
        <v>2000</v>
      </c>
      <c r="D16" s="10">
        <v>2010</v>
      </c>
      <c r="E16" s="11" t="s">
        <v>31</v>
      </c>
      <c r="F16" s="11" t="s">
        <v>431</v>
      </c>
      <c r="G16" s="11" t="s">
        <v>53</v>
      </c>
      <c r="H16" s="11" t="s">
        <v>468</v>
      </c>
      <c r="I16" s="39"/>
      <c r="J16" s="39" t="s">
        <v>1172</v>
      </c>
      <c r="K16" s="10"/>
      <c r="L16" s="19" t="s">
        <v>1047</v>
      </c>
      <c r="M16" s="7" t="str">
        <f t="shared" si="18"/>
        <v>武汉威伟机械</v>
      </c>
      <c r="N16" s="26" t="str">
        <f>VLOOKUP(P16,ch!$A$1:$B$32,2,0)</f>
        <v>鄂AFX299</v>
      </c>
      <c r="O16" s="10" t="s">
        <v>364</v>
      </c>
      <c r="P16" s="29" t="s">
        <v>118</v>
      </c>
      <c r="Q16" s="7" t="str">
        <f t="shared" si="1"/>
        <v>9.6米</v>
      </c>
      <c r="R16" s="14">
        <v>14</v>
      </c>
      <c r="S16" s="14">
        <v>0</v>
      </c>
      <c r="T16" s="14">
        <f t="shared" si="20"/>
        <v>14</v>
      </c>
      <c r="U16" s="7" t="str">
        <f t="shared" si="3"/>
        <v>分拣摆渡</v>
      </c>
    </row>
    <row r="17" spans="1:21" s="35" customFormat="1" ht="18.75">
      <c r="A17" s="8">
        <v>43199</v>
      </c>
      <c r="B17" s="50" t="s">
        <v>1051</v>
      </c>
      <c r="C17" s="10">
        <v>2105</v>
      </c>
      <c r="D17" s="10">
        <v>2115</v>
      </c>
      <c r="E17" s="11" t="s">
        <v>31</v>
      </c>
      <c r="F17" s="11" t="s">
        <v>431</v>
      </c>
      <c r="G17" s="11" t="s">
        <v>53</v>
      </c>
      <c r="H17" s="11" t="s">
        <v>468</v>
      </c>
      <c r="I17" s="39"/>
      <c r="J17" s="39" t="s">
        <v>1044</v>
      </c>
      <c r="K17" s="10"/>
      <c r="L17" s="19" t="s">
        <v>1048</v>
      </c>
      <c r="M17" s="7" t="str">
        <f t="shared" si="18"/>
        <v>武汉威伟机械</v>
      </c>
      <c r="N17" s="26" t="str">
        <f>VLOOKUP(P17,ch!$A$1:$B$32,2,0)</f>
        <v>鄂AFX299</v>
      </c>
      <c r="O17" s="10" t="s">
        <v>364</v>
      </c>
      <c r="P17" s="29" t="s">
        <v>118</v>
      </c>
      <c r="Q17" s="7" t="str">
        <f t="shared" si="1"/>
        <v>9.6米</v>
      </c>
      <c r="R17" s="14">
        <v>13</v>
      </c>
      <c r="S17" s="14">
        <v>0</v>
      </c>
      <c r="T17" s="14">
        <f t="shared" si="20"/>
        <v>13</v>
      </c>
      <c r="U17" s="7" t="str">
        <f t="shared" si="3"/>
        <v>分拣摆渡</v>
      </c>
    </row>
    <row r="18" spans="1:21" s="35" customFormat="1" ht="18.75">
      <c r="A18" s="8">
        <v>43199</v>
      </c>
      <c r="B18" s="10" t="s">
        <v>1051</v>
      </c>
      <c r="C18" s="10">
        <v>2250</v>
      </c>
      <c r="D18" s="10">
        <v>2300</v>
      </c>
      <c r="E18" s="11" t="s">
        <v>31</v>
      </c>
      <c r="F18" s="11" t="s">
        <v>431</v>
      </c>
      <c r="G18" s="11" t="s">
        <v>53</v>
      </c>
      <c r="H18" s="11" t="s">
        <v>468</v>
      </c>
      <c r="I18" s="39"/>
      <c r="J18" s="39" t="s">
        <v>1045</v>
      </c>
      <c r="K18" s="10"/>
      <c r="L18" s="19" t="s">
        <v>1049</v>
      </c>
      <c r="M18" s="7" t="str">
        <f t="shared" si="18"/>
        <v>武汉威伟机械</v>
      </c>
      <c r="N18" s="26" t="str">
        <f>VLOOKUP(P18,ch!$A$1:$B$32,2,0)</f>
        <v>鄂AFX299</v>
      </c>
      <c r="O18" s="10" t="s">
        <v>364</v>
      </c>
      <c r="P18" s="29" t="s">
        <v>118</v>
      </c>
      <c r="Q18" s="7" t="str">
        <f t="shared" si="1"/>
        <v>9.6米</v>
      </c>
      <c r="R18" s="14">
        <v>14</v>
      </c>
      <c r="S18" s="14">
        <v>0</v>
      </c>
      <c r="T18" s="14">
        <f t="shared" si="20"/>
        <v>14</v>
      </c>
      <c r="U18" s="7" t="str">
        <f t="shared" si="3"/>
        <v>分拣摆渡</v>
      </c>
    </row>
    <row r="19" spans="1:21" s="35" customFormat="1" ht="18.75">
      <c r="A19" s="8">
        <v>43199</v>
      </c>
      <c r="B19" s="50" t="s">
        <v>1051</v>
      </c>
      <c r="C19" s="10">
        <v>2350</v>
      </c>
      <c r="D19" s="10">
        <v>0</v>
      </c>
      <c r="E19" s="11" t="s">
        <v>31</v>
      </c>
      <c r="F19" s="11" t="s">
        <v>431</v>
      </c>
      <c r="G19" s="11" t="s">
        <v>53</v>
      </c>
      <c r="H19" s="11" t="s">
        <v>468</v>
      </c>
      <c r="I19" s="39"/>
      <c r="J19" s="39" t="s">
        <v>1046</v>
      </c>
      <c r="K19" s="10"/>
      <c r="L19" s="19" t="s">
        <v>1050</v>
      </c>
      <c r="M19" s="7" t="str">
        <f t="shared" si="18"/>
        <v>武汉威伟机械</v>
      </c>
      <c r="N19" s="26" t="str">
        <f>VLOOKUP(P19,ch!$A$1:$B$32,2,0)</f>
        <v>鄂AFX299</v>
      </c>
      <c r="O19" s="10" t="s">
        <v>364</v>
      </c>
      <c r="P19" s="29" t="s">
        <v>118</v>
      </c>
      <c r="Q19" s="7" t="str">
        <f t="shared" si="1"/>
        <v>9.6米</v>
      </c>
      <c r="R19" s="14">
        <v>14</v>
      </c>
      <c r="S19" s="14">
        <v>0</v>
      </c>
      <c r="T19" s="14">
        <f t="shared" si="20"/>
        <v>14</v>
      </c>
      <c r="U19" s="7" t="str">
        <f t="shared" si="3"/>
        <v>分拣摆渡</v>
      </c>
    </row>
    <row r="20" spans="1:21" s="35" customFormat="1" ht="18.75">
      <c r="A20" s="8">
        <v>43199</v>
      </c>
      <c r="B20" s="10" t="s">
        <v>1052</v>
      </c>
      <c r="C20" s="10">
        <v>2010</v>
      </c>
      <c r="D20" s="10">
        <v>2022</v>
      </c>
      <c r="E20" s="11" t="s">
        <v>53</v>
      </c>
      <c r="F20" s="11" t="s">
        <v>518</v>
      </c>
      <c r="G20" s="11" t="s">
        <v>31</v>
      </c>
      <c r="H20" s="11" t="s">
        <v>431</v>
      </c>
      <c r="I20" s="39"/>
      <c r="J20" s="39" t="s">
        <v>1053</v>
      </c>
      <c r="K20" s="10"/>
      <c r="L20" s="19" t="s">
        <v>1054</v>
      </c>
      <c r="M20" s="7" t="str">
        <f t="shared" si="18"/>
        <v>武汉威伟机械</v>
      </c>
      <c r="N20" s="26" t="str">
        <f>VLOOKUP(P20,ch!$A$1:$B$32,2,0)</f>
        <v>鄂ABY256</v>
      </c>
      <c r="O20" s="10" t="s">
        <v>167</v>
      </c>
      <c r="P20" s="29" t="s">
        <v>1055</v>
      </c>
      <c r="Q20" s="7" t="str">
        <f t="shared" si="1"/>
        <v>9.6米</v>
      </c>
      <c r="R20" s="14">
        <v>14</v>
      </c>
      <c r="S20" s="14">
        <v>0</v>
      </c>
      <c r="T20" s="14">
        <f t="shared" si="20"/>
        <v>14</v>
      </c>
      <c r="U20" s="7" t="str">
        <f t="shared" si="3"/>
        <v>分拣摆渡</v>
      </c>
    </row>
    <row r="21" spans="1:21" s="35" customFormat="1" ht="18.75">
      <c r="A21" s="8">
        <v>43199</v>
      </c>
      <c r="B21" s="10" t="s">
        <v>1052</v>
      </c>
      <c r="C21" s="10">
        <v>2010</v>
      </c>
      <c r="D21" s="10">
        <v>2022</v>
      </c>
      <c r="E21" s="11" t="s">
        <v>53</v>
      </c>
      <c r="F21" s="11" t="s">
        <v>518</v>
      </c>
      <c r="G21" s="11" t="s">
        <v>31</v>
      </c>
      <c r="H21" s="11" t="s">
        <v>431</v>
      </c>
      <c r="I21" s="39"/>
      <c r="J21" s="39" t="s">
        <v>1056</v>
      </c>
      <c r="K21" s="10"/>
      <c r="L21" s="19" t="s">
        <v>1057</v>
      </c>
      <c r="M21" s="7" t="str">
        <f t="shared" ref="M21" si="22">IF(A21&lt;&gt;"","武汉威伟机械","------")</f>
        <v>武汉威伟机械</v>
      </c>
      <c r="N21" s="26" t="str">
        <f>VLOOKUP(P21,ch!$A$1:$B$32,2,0)</f>
        <v>鄂ABY256</v>
      </c>
      <c r="O21" s="10" t="s">
        <v>167</v>
      </c>
      <c r="P21" s="29" t="s">
        <v>1055</v>
      </c>
      <c r="Q21" s="7" t="str">
        <f t="shared" ref="Q21" si="23">IF(A21&lt;&gt;"","9.6米","--")</f>
        <v>9.6米</v>
      </c>
      <c r="R21" s="14">
        <v>14</v>
      </c>
      <c r="S21" s="14">
        <v>0</v>
      </c>
      <c r="T21" s="14">
        <f t="shared" ref="T21" si="24">SUM(R21:S21)</f>
        <v>14</v>
      </c>
      <c r="U21" s="7" t="str">
        <f t="shared" ref="U21" si="25">IF(A21&lt;&gt;"","分拣摆渡","----")</f>
        <v>分拣摆渡</v>
      </c>
    </row>
    <row r="22" spans="1:21" s="35" customFormat="1" ht="18.75">
      <c r="A22" s="8">
        <v>43199</v>
      </c>
      <c r="B22" s="10" t="s">
        <v>1058</v>
      </c>
      <c r="C22" s="10">
        <v>1623</v>
      </c>
      <c r="D22" s="10">
        <v>1630</v>
      </c>
      <c r="E22" s="11" t="s">
        <v>53</v>
      </c>
      <c r="F22" s="11" t="s">
        <v>518</v>
      </c>
      <c r="G22" s="11" t="s">
        <v>31</v>
      </c>
      <c r="H22" s="11" t="s">
        <v>431</v>
      </c>
      <c r="I22" s="39"/>
      <c r="J22" s="39" t="s">
        <v>1059</v>
      </c>
      <c r="K22" s="10"/>
      <c r="L22" s="19" t="s">
        <v>1060</v>
      </c>
      <c r="M22" s="7" t="str">
        <f t="shared" ref="M22" si="26">IF(A22&lt;&gt;"","武汉威伟机械","------")</f>
        <v>武汉威伟机械</v>
      </c>
      <c r="N22" s="26" t="str">
        <f>VLOOKUP(P22,ch!$A$1:$B$32,2,0)</f>
        <v>鄂AZV377</v>
      </c>
      <c r="O22" s="10" t="s">
        <v>176</v>
      </c>
      <c r="P22" s="29" t="s">
        <v>1061</v>
      </c>
      <c r="Q22" s="7" t="str">
        <f t="shared" ref="Q22" si="27">IF(A22&lt;&gt;"","9.6米","--")</f>
        <v>9.6米</v>
      </c>
      <c r="R22" s="14">
        <v>13</v>
      </c>
      <c r="S22" s="14">
        <v>0</v>
      </c>
      <c r="T22" s="14">
        <f t="shared" ref="T22" si="28">SUM(R22:S22)</f>
        <v>13</v>
      </c>
      <c r="U22" s="7" t="str">
        <f t="shared" ref="U22" si="29">IF(A22&lt;&gt;"","分拣摆渡","----")</f>
        <v>分拣摆渡</v>
      </c>
    </row>
    <row r="23" spans="1:21" s="35" customFormat="1" ht="18.75">
      <c r="A23" s="8">
        <v>43199</v>
      </c>
      <c r="B23" s="10" t="s">
        <v>1058</v>
      </c>
      <c r="C23" s="10">
        <v>1814</v>
      </c>
      <c r="D23" s="10">
        <v>1821</v>
      </c>
      <c r="E23" s="11" t="s">
        <v>53</v>
      </c>
      <c r="F23" s="11" t="s">
        <v>518</v>
      </c>
      <c r="G23" s="11" t="s">
        <v>31</v>
      </c>
      <c r="H23" s="11" t="s">
        <v>431</v>
      </c>
      <c r="I23" s="39"/>
      <c r="J23" s="39" t="s">
        <v>1062</v>
      </c>
      <c r="K23" s="10"/>
      <c r="L23" s="19" t="s">
        <v>1063</v>
      </c>
      <c r="M23" s="7" t="str">
        <f t="shared" ref="M23" si="30">IF(A23&lt;&gt;"","武汉威伟机械","------")</f>
        <v>武汉威伟机械</v>
      </c>
      <c r="N23" s="26" t="str">
        <f>VLOOKUP(P23,ch!$A$1:$B$32,2,0)</f>
        <v>鄂AZV377</v>
      </c>
      <c r="O23" s="10" t="s">
        <v>176</v>
      </c>
      <c r="P23" s="29" t="s">
        <v>1061</v>
      </c>
      <c r="Q23" s="7" t="str">
        <f t="shared" ref="Q23" si="31">IF(A23&lt;&gt;"","9.6米","--")</f>
        <v>9.6米</v>
      </c>
      <c r="R23" s="14">
        <v>11</v>
      </c>
      <c r="S23" s="14">
        <v>0</v>
      </c>
      <c r="T23" s="14">
        <f t="shared" ref="T23" si="32">SUM(R23:S23)</f>
        <v>11</v>
      </c>
      <c r="U23" s="7" t="str">
        <f t="shared" ref="U23" si="33">IF(A23&lt;&gt;"","分拣摆渡","----")</f>
        <v>分拣摆渡</v>
      </c>
    </row>
    <row r="24" spans="1:21" s="35" customFormat="1" ht="18.75">
      <c r="A24" s="8">
        <v>43199</v>
      </c>
      <c r="B24" s="10" t="s">
        <v>1064</v>
      </c>
      <c r="C24" s="10">
        <v>1922</v>
      </c>
      <c r="D24" s="10">
        <v>1930</v>
      </c>
      <c r="E24" s="11" t="s">
        <v>53</v>
      </c>
      <c r="F24" s="11" t="s">
        <v>518</v>
      </c>
      <c r="G24" s="11" t="s">
        <v>31</v>
      </c>
      <c r="H24" s="11" t="s">
        <v>431</v>
      </c>
      <c r="I24" s="39"/>
      <c r="J24" s="39" t="s">
        <v>1065</v>
      </c>
      <c r="K24" s="10"/>
      <c r="L24" s="19" t="s">
        <v>1066</v>
      </c>
      <c r="M24" s="7" t="str">
        <f t="shared" ref="M24" si="34">IF(A24&lt;&gt;"","武汉威伟机械","------")</f>
        <v>武汉威伟机械</v>
      </c>
      <c r="N24" s="26" t="str">
        <f>VLOOKUP(P24,ch!$A$1:$B$32,2,0)</f>
        <v>鄂AZV377</v>
      </c>
      <c r="O24" s="10" t="s">
        <v>176</v>
      </c>
      <c r="P24" s="29" t="s">
        <v>1061</v>
      </c>
      <c r="Q24" s="7" t="str">
        <f t="shared" ref="Q24" si="35">IF(A24&lt;&gt;"","9.6米","--")</f>
        <v>9.6米</v>
      </c>
      <c r="R24" s="14">
        <v>14</v>
      </c>
      <c r="S24" s="14">
        <v>0</v>
      </c>
      <c r="T24" s="14">
        <f t="shared" ref="T24" si="36">SUM(R24:S24)</f>
        <v>14</v>
      </c>
      <c r="U24" s="7" t="str">
        <f t="shared" ref="U24" si="37">IF(A24&lt;&gt;"","分拣摆渡","----")</f>
        <v>分拣摆渡</v>
      </c>
    </row>
    <row r="25" spans="1:21" s="35" customFormat="1" ht="18.75">
      <c r="A25" s="8">
        <v>43199</v>
      </c>
      <c r="B25" s="10" t="s">
        <v>1067</v>
      </c>
      <c r="C25" s="10">
        <v>2052</v>
      </c>
      <c r="D25" s="10">
        <v>2100</v>
      </c>
      <c r="E25" s="11" t="s">
        <v>53</v>
      </c>
      <c r="F25" s="11" t="s">
        <v>1068</v>
      </c>
      <c r="G25" s="11" t="s">
        <v>31</v>
      </c>
      <c r="H25" s="11" t="s">
        <v>431</v>
      </c>
      <c r="I25" s="39"/>
      <c r="J25" s="39" t="s">
        <v>1069</v>
      </c>
      <c r="K25" s="10"/>
      <c r="L25" s="19" t="s">
        <v>1070</v>
      </c>
      <c r="M25" s="7" t="str">
        <f t="shared" ref="M25" si="38">IF(A25&lt;&gt;"","武汉威伟机械","------")</f>
        <v>武汉威伟机械</v>
      </c>
      <c r="N25" s="26" t="str">
        <f>VLOOKUP(P25,ch!$A$1:$B$32,2,0)</f>
        <v>鄂AZV377</v>
      </c>
      <c r="O25" s="10" t="s">
        <v>176</v>
      </c>
      <c r="P25" s="29" t="s">
        <v>1061</v>
      </c>
      <c r="Q25" s="7" t="str">
        <f t="shared" ref="Q25" si="39">IF(A25&lt;&gt;"","9.6米","--")</f>
        <v>9.6米</v>
      </c>
      <c r="R25" s="14">
        <v>11</v>
      </c>
      <c r="S25" s="14">
        <v>0</v>
      </c>
      <c r="T25" s="14">
        <f t="shared" ref="T25" si="40">SUM(R25:S25)</f>
        <v>11</v>
      </c>
      <c r="U25" s="7" t="str">
        <f t="shared" ref="U25" si="41">IF(A25&lt;&gt;"","分拣摆渡","----")</f>
        <v>分拣摆渡</v>
      </c>
    </row>
    <row r="26" spans="1:21" s="35" customFormat="1" ht="18.75">
      <c r="A26" s="8">
        <v>43199</v>
      </c>
      <c r="B26" s="10" t="s">
        <v>60</v>
      </c>
      <c r="C26" s="10">
        <v>1025</v>
      </c>
      <c r="D26" s="10">
        <v>1050</v>
      </c>
      <c r="E26" s="11" t="s">
        <v>53</v>
      </c>
      <c r="F26" s="11" t="s">
        <v>468</v>
      </c>
      <c r="G26" s="11" t="s">
        <v>31</v>
      </c>
      <c r="H26" s="11" t="s">
        <v>431</v>
      </c>
      <c r="I26" s="39"/>
      <c r="J26" s="39" t="s">
        <v>1028</v>
      </c>
      <c r="K26" s="10"/>
      <c r="L26" s="19" t="s">
        <v>1029</v>
      </c>
      <c r="M26" s="7" t="str">
        <f>IF(A26&lt;&gt;"","武汉威伟机械","------")</f>
        <v>武汉威伟机械</v>
      </c>
      <c r="N26" s="26" t="str">
        <f>VLOOKUP(P26,ch!$A$1:$B$32,2,0)</f>
        <v>鄂FJU350</v>
      </c>
      <c r="O26" s="10" t="s">
        <v>24</v>
      </c>
      <c r="P26" s="29" t="s">
        <v>48</v>
      </c>
      <c r="Q26" s="7" t="str">
        <f>IF(A26&lt;&gt;"","9.6米","--")</f>
        <v>9.6米</v>
      </c>
      <c r="R26" s="14">
        <v>14</v>
      </c>
      <c r="S26" s="14">
        <v>0</v>
      </c>
      <c r="T26" s="14">
        <f>SUM(R26:S26)</f>
        <v>14</v>
      </c>
      <c r="U26" s="7" t="str">
        <f>IF(A26&lt;&gt;"","分拣摆渡","----")</f>
        <v>分拣摆渡</v>
      </c>
    </row>
    <row r="27" spans="1:21" s="35" customFormat="1" ht="18.75">
      <c r="A27" s="8"/>
      <c r="B27" s="10"/>
      <c r="C27" s="10"/>
      <c r="D27" s="10"/>
      <c r="E27" s="11"/>
      <c r="F27" s="11"/>
      <c r="G27" s="11"/>
      <c r="H27" s="11"/>
      <c r="I27" s="39"/>
      <c r="J27" s="39"/>
      <c r="K27" s="10"/>
      <c r="L27" s="19"/>
      <c r="M27" s="7"/>
      <c r="N27" s="26"/>
      <c r="O27" s="10"/>
      <c r="P27" s="29"/>
      <c r="Q27" s="7"/>
      <c r="R27" s="14"/>
      <c r="S27" s="14"/>
      <c r="T27" s="14"/>
      <c r="U27" s="7"/>
    </row>
    <row r="28" spans="1:21" s="35" customFormat="1" ht="18.75">
      <c r="A28" s="8"/>
      <c r="B28" s="10"/>
      <c r="C28" s="10"/>
      <c r="D28" s="10"/>
      <c r="E28" s="11"/>
      <c r="F28" s="11"/>
      <c r="G28" s="11"/>
      <c r="H28" s="11"/>
      <c r="I28" s="39"/>
      <c r="J28" s="39"/>
      <c r="K28" s="10"/>
      <c r="L28" s="19"/>
      <c r="M28" s="7"/>
      <c r="N28" s="26"/>
      <c r="O28" s="10"/>
      <c r="P28" s="29"/>
      <c r="Q28" s="7"/>
      <c r="R28" s="14"/>
      <c r="S28" s="14"/>
      <c r="T28" s="14"/>
      <c r="U28" s="7"/>
    </row>
    <row r="29" spans="1:21" s="35" customFormat="1" ht="18.75">
      <c r="A29" s="8"/>
      <c r="B29" s="10"/>
      <c r="C29" s="10"/>
      <c r="D29" s="10"/>
      <c r="E29" s="11"/>
      <c r="F29" s="11"/>
      <c r="G29" s="11"/>
      <c r="H29" s="11"/>
      <c r="I29" s="39"/>
      <c r="J29" s="39"/>
      <c r="K29" s="10"/>
      <c r="L29" s="19"/>
      <c r="M29" s="7"/>
      <c r="N29" s="26"/>
      <c r="O29" s="10"/>
      <c r="P29" s="29"/>
      <c r="Q29" s="7"/>
      <c r="R29" s="14"/>
      <c r="S29" s="14"/>
      <c r="T29" s="14"/>
      <c r="U29" s="7"/>
    </row>
    <row r="30" spans="1:21" s="35" customFormat="1" ht="18.75">
      <c r="A30" s="8"/>
      <c r="B30" s="10"/>
      <c r="C30" s="10"/>
      <c r="D30" s="10"/>
      <c r="E30" s="11"/>
      <c r="F30" s="11"/>
      <c r="G30" s="11"/>
      <c r="H30" s="11"/>
      <c r="I30" s="39"/>
      <c r="J30" s="39"/>
      <c r="K30" s="10"/>
      <c r="L30" s="19"/>
      <c r="M30" s="7"/>
      <c r="N30" s="26"/>
      <c r="O30" s="10"/>
      <c r="P30" s="29"/>
      <c r="Q30" s="7"/>
      <c r="R30" s="14"/>
      <c r="S30" s="14"/>
      <c r="T30" s="14"/>
      <c r="U30" s="7"/>
    </row>
    <row r="31" spans="1:21" s="35" customFormat="1" ht="18.75">
      <c r="A31" s="8"/>
      <c r="B31" s="10"/>
      <c r="C31" s="10"/>
      <c r="D31" s="10"/>
      <c r="E31" s="11"/>
      <c r="F31" s="11"/>
      <c r="G31" s="11"/>
      <c r="H31" s="11"/>
      <c r="I31" s="39"/>
      <c r="J31" s="39"/>
      <c r="K31" s="10"/>
      <c r="L31" s="19"/>
      <c r="M31" s="7"/>
      <c r="N31" s="26"/>
      <c r="O31" s="10"/>
      <c r="P31" s="29"/>
      <c r="Q31" s="7"/>
      <c r="R31" s="14"/>
      <c r="S31" s="14"/>
      <c r="T31" s="14"/>
      <c r="U31" s="7"/>
    </row>
    <row r="32" spans="1:21" s="35" customFormat="1" ht="18.75">
      <c r="A32" s="8"/>
      <c r="B32" s="10"/>
      <c r="C32" s="10"/>
      <c r="D32" s="10"/>
      <c r="E32" s="11"/>
      <c r="F32" s="11"/>
      <c r="G32" s="11"/>
      <c r="H32" s="11"/>
      <c r="I32" s="39"/>
      <c r="J32" s="39"/>
      <c r="K32" s="10"/>
      <c r="L32" s="19"/>
      <c r="M32" s="7"/>
      <c r="N32" s="26"/>
      <c r="O32" s="10"/>
      <c r="P32" s="29"/>
      <c r="Q32" s="7"/>
      <c r="R32" s="14"/>
      <c r="S32" s="14"/>
      <c r="T32" s="14"/>
      <c r="U32" s="7"/>
    </row>
    <row r="33" spans="1:21" s="35" customFormat="1" ht="18.75">
      <c r="A33" s="8"/>
      <c r="B33" s="10"/>
      <c r="C33" s="10"/>
      <c r="D33" s="10"/>
      <c r="E33" s="11"/>
      <c r="F33" s="11"/>
      <c r="G33" s="11"/>
      <c r="H33" s="11"/>
      <c r="I33" s="39"/>
      <c r="J33" s="39"/>
      <c r="K33" s="10"/>
      <c r="L33" s="19"/>
      <c r="M33" s="7"/>
      <c r="N33" s="26"/>
      <c r="O33" s="10"/>
      <c r="P33" s="29"/>
      <c r="Q33" s="7"/>
      <c r="R33" s="14"/>
      <c r="S33" s="14"/>
      <c r="T33" s="14"/>
      <c r="U33" s="7"/>
    </row>
    <row r="34" spans="1:21" s="35" customFormat="1" ht="18.75">
      <c r="A34" s="8"/>
      <c r="B34" s="10"/>
      <c r="C34" s="10"/>
      <c r="D34" s="10"/>
      <c r="E34" s="11"/>
      <c r="F34" s="11"/>
      <c r="G34" s="11"/>
      <c r="H34" s="11"/>
      <c r="I34" s="39"/>
      <c r="J34" s="39"/>
      <c r="K34" s="10"/>
      <c r="L34" s="19"/>
      <c r="M34" s="7"/>
      <c r="N34" s="26"/>
      <c r="O34" s="10"/>
      <c r="P34" s="29"/>
      <c r="Q34" s="7"/>
      <c r="R34" s="14"/>
      <c r="S34" s="14"/>
      <c r="T34" s="14"/>
      <c r="U34" s="7"/>
    </row>
    <row r="35" spans="1:21" s="35" customFormat="1" ht="18.75">
      <c r="A35" s="8"/>
      <c r="B35" s="10"/>
      <c r="C35" s="10"/>
      <c r="D35" s="10"/>
      <c r="E35" s="11"/>
      <c r="F35" s="11"/>
      <c r="G35" s="11"/>
      <c r="H35" s="11"/>
      <c r="I35" s="39"/>
      <c r="J35" s="39"/>
      <c r="K35" s="10"/>
      <c r="L35" s="19"/>
      <c r="M35" s="7"/>
      <c r="N35" s="26"/>
      <c r="O35" s="10"/>
      <c r="P35" s="29"/>
      <c r="Q35" s="7"/>
      <c r="R35" s="14"/>
      <c r="S35" s="14"/>
      <c r="T35" s="14"/>
      <c r="U35" s="7"/>
    </row>
    <row r="36" spans="1:21" s="35" customFormat="1" ht="18.75">
      <c r="A36" s="8"/>
      <c r="B36" s="10"/>
      <c r="C36" s="10"/>
      <c r="D36" s="10"/>
      <c r="E36" s="11"/>
      <c r="F36" s="11"/>
      <c r="G36" s="11"/>
      <c r="H36" s="11"/>
      <c r="I36" s="39"/>
      <c r="J36" s="39"/>
      <c r="K36" s="10"/>
      <c r="L36" s="19"/>
      <c r="M36" s="7"/>
      <c r="N36" s="26"/>
      <c r="O36" s="10"/>
      <c r="P36" s="29"/>
      <c r="Q36" s="7"/>
      <c r="R36" s="14"/>
      <c r="S36" s="14"/>
      <c r="T36" s="14"/>
      <c r="U36" s="7"/>
    </row>
    <row r="37" spans="1:21" s="35" customFormat="1" ht="18.75">
      <c r="A37" s="8"/>
      <c r="B37" s="10"/>
      <c r="C37" s="10"/>
      <c r="D37" s="10"/>
      <c r="E37" s="11"/>
      <c r="F37" s="11"/>
      <c r="G37" s="11"/>
      <c r="H37" s="11"/>
      <c r="I37" s="39"/>
      <c r="J37" s="39"/>
      <c r="K37" s="10"/>
      <c r="L37" s="19"/>
      <c r="M37" s="7"/>
      <c r="N37" s="26"/>
      <c r="O37" s="10"/>
      <c r="P37" s="29"/>
      <c r="Q37" s="7"/>
      <c r="R37" s="14"/>
      <c r="S37" s="14"/>
      <c r="T37" s="14"/>
      <c r="U37" s="7"/>
    </row>
    <row r="38" spans="1:21" s="35" customFormat="1" ht="18.75">
      <c r="A38" s="8"/>
      <c r="B38" s="10"/>
      <c r="C38" s="10"/>
      <c r="D38" s="10"/>
      <c r="E38" s="11"/>
      <c r="F38" s="11"/>
      <c r="G38" s="11"/>
      <c r="H38" s="11"/>
      <c r="I38" s="39"/>
      <c r="J38" s="39"/>
      <c r="K38" s="10"/>
      <c r="L38" s="19"/>
      <c r="M38" s="7"/>
      <c r="N38" s="26"/>
      <c r="O38" s="10"/>
      <c r="P38" s="29"/>
      <c r="Q38" s="7"/>
      <c r="R38" s="14"/>
      <c r="S38" s="14"/>
      <c r="T38" s="14"/>
      <c r="U38" s="7"/>
    </row>
  </sheetData>
  <phoneticPr fontId="3" type="noConversion"/>
  <conditionalFormatting sqref="I39:L1048576 I1:L1">
    <cfRule type="duplicateValues" dxfId="55" priority="17"/>
  </conditionalFormatting>
  <conditionalFormatting sqref="L2:L26">
    <cfRule type="duplicateValues" dxfId="54" priority="187"/>
  </conditionalFormatting>
  <conditionalFormatting sqref="I2:L26">
    <cfRule type="duplicateValues" dxfId="53" priority="188"/>
  </conditionalFormatting>
  <conditionalFormatting sqref="I2:J26">
    <cfRule type="duplicateValues" dxfId="52" priority="189"/>
  </conditionalFormatting>
  <conditionalFormatting sqref="L27:L38">
    <cfRule type="duplicateValues" dxfId="51" priority="1"/>
  </conditionalFormatting>
  <conditionalFormatting sqref="I27:L38">
    <cfRule type="duplicateValues" dxfId="50" priority="2"/>
  </conditionalFormatting>
  <conditionalFormatting sqref="I27:J38">
    <cfRule type="duplicateValues" dxfId="49" priority="3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4-1</vt:lpstr>
      <vt:lpstr>4-2</vt:lpstr>
      <vt:lpstr>4-3</vt:lpstr>
      <vt:lpstr>4-4</vt:lpstr>
      <vt:lpstr>4-5</vt:lpstr>
      <vt:lpstr>4-6</vt:lpstr>
      <vt:lpstr>4-7</vt:lpstr>
      <vt:lpstr>4-8</vt:lpstr>
      <vt:lpstr>4-9</vt:lpstr>
      <vt:lpstr>4-10</vt:lpstr>
      <vt:lpstr>4-11</vt:lpstr>
      <vt:lpstr>ch</vt:lpstr>
      <vt:lpstr>Sheet2</vt:lpstr>
      <vt:lpstr>汇总明线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bobo</cp:lastModifiedBy>
  <dcterms:created xsi:type="dcterms:W3CDTF">2018-04-01T12:21:00Z</dcterms:created>
  <dcterms:modified xsi:type="dcterms:W3CDTF">2018-04-11T14:22:49Z</dcterms:modified>
</cp:coreProperties>
</file>