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https://d.docs.live.net/e6cf2579ce8ea74b/Documentos/"/>
    </mc:Choice>
  </mc:AlternateContent>
  <xr:revisionPtr revIDLastSave="0" documentId="8_{42486EEC-FBE3-BA45-A494-DCF6E16D8DF8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L12" i="1"/>
  <c r="O10" i="1"/>
  <c r="Q10" i="1"/>
  <c r="L9" i="1"/>
  <c r="L7" i="1"/>
  <c r="L8" i="1"/>
  <c r="L6" i="1"/>
  <c r="E10" i="1"/>
  <c r="E6" i="1"/>
  <c r="J7" i="1" l="1"/>
  <c r="K7" i="1" s="1"/>
  <c r="N7" i="1" s="1"/>
  <c r="E7" i="1" s="1"/>
  <c r="J8" i="1"/>
  <c r="K8" i="1" s="1"/>
  <c r="N8" i="1" s="1"/>
  <c r="E8" i="1" s="1"/>
  <c r="J9" i="1"/>
  <c r="K9" i="1" s="1"/>
  <c r="N9" i="1" s="1"/>
  <c r="E9" i="1" s="1"/>
  <c r="N6" i="1"/>
  <c r="P6" i="1" s="1"/>
  <c r="Q6" i="1" s="1"/>
  <c r="K6" i="1"/>
  <c r="J6" i="1"/>
  <c r="P9" i="1" l="1"/>
  <c r="Q9" i="1" s="1"/>
  <c r="O9" i="1"/>
  <c r="F9" i="1" s="1"/>
  <c r="O8" i="1"/>
  <c r="F8" i="1" s="1"/>
  <c r="P8" i="1"/>
  <c r="Q8" i="1" s="1"/>
  <c r="P7" i="1"/>
  <c r="Q7" i="1" s="1"/>
  <c r="O7" i="1"/>
  <c r="F7" i="1" s="1"/>
  <c r="O6" i="1"/>
  <c r="F10" i="1"/>
  <c r="F11" i="1"/>
  <c r="F12" i="1"/>
  <c r="F13" i="1"/>
  <c r="F14" i="1"/>
  <c r="F15" i="1"/>
  <c r="F6" i="1"/>
  <c r="F16" i="1" l="1"/>
  <c r="F17" i="1" s="1"/>
  <c r="F18" i="1" s="1"/>
</calcChain>
</file>

<file path=xl/sharedStrings.xml><?xml version="1.0" encoding="utf-8"?>
<sst xmlns="http://schemas.openxmlformats.org/spreadsheetml/2006/main" count="35" uniqueCount="26">
  <si>
    <t>#</t>
  </si>
  <si>
    <t>DESCRIPCIÓN</t>
  </si>
  <si>
    <t>CANT.</t>
  </si>
  <si>
    <t>UNIDAD</t>
  </si>
  <si>
    <t>P.UNITARIO</t>
  </si>
  <si>
    <t>IMPORTE</t>
  </si>
  <si>
    <t>PZA</t>
  </si>
  <si>
    <t>SUB-TOTAL</t>
  </si>
  <si>
    <t>IVA 16%</t>
  </si>
  <si>
    <t>TOTAL</t>
  </si>
  <si>
    <t>canaleta 2 vias</t>
  </si>
  <si>
    <t>proveedor</t>
  </si>
  <si>
    <t>costo</t>
  </si>
  <si>
    <t>boxito</t>
  </si>
  <si>
    <t>iva</t>
  </si>
  <si>
    <t>costo + iva</t>
  </si>
  <si>
    <t>ganancia</t>
  </si>
  <si>
    <t>venta</t>
  </si>
  <si>
    <t>venta total</t>
  </si>
  <si>
    <t>utilidad</t>
  </si>
  <si>
    <t>utilidad total</t>
  </si>
  <si>
    <t>placa pared rj45 (1 puerto)</t>
  </si>
  <si>
    <t>Modulo JACK KEYSTONE RJ45</t>
  </si>
  <si>
    <t>nodo (red y corriente)</t>
  </si>
  <si>
    <t>contacto (linea electrica)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</si>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</sst>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3" tint="-0.249977111117893"/>
      </top>
      <bottom/>
      <diagonal/>
    </border>
    <border>
      <left style="hair">
        <color theme="2" tint="-0.499984740745262"/>
      </left>
      <right style="hair">
        <color theme="2" tint="-0.499984740745262"/>
      </right>
      <top style="thin">
        <color indexed="64"/>
      </top>
      <bottom style="hair">
        <color theme="2" tint="-0.499984740745262"/>
      </bottom>
      <diagonal/>
    </border>
    <border>
      <left style="hair">
        <color theme="2" tint="-0.499984740745262"/>
      </left>
      <right/>
      <top/>
      <bottom style="hair">
        <color theme="2" tint="-0.499984740745262"/>
      </bottom>
      <diagonal/>
    </border>
    <border>
      <left style="hair">
        <color theme="2" tint="-0.499984740745262"/>
      </left>
      <right/>
      <top/>
      <bottom/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/>
      <bottom style="hair">
        <color theme="2" tint="-0.499984740745262"/>
      </bottom>
      <diagonal/>
    </border>
    <border>
      <left style="hair">
        <color theme="2" tint="-0.499984740745262"/>
      </left>
      <right style="thin">
        <color indexed="64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/>
      <bottom/>
      <diagonal/>
    </border>
    <border>
      <left/>
      <right style="hair">
        <color theme="2" tint="-0.499984740745262"/>
      </right>
      <top style="thin">
        <color indexed="64"/>
      </top>
      <bottom style="hair">
        <color theme="2" tint="-0.499984740745262"/>
      </bottom>
      <diagonal/>
    </border>
    <border>
      <left/>
      <right style="hair">
        <color theme="2" tint="-0.499984740745262"/>
      </right>
      <top/>
      <bottom style="hair">
        <color theme="2" tint="-0.499984740745262"/>
      </bottom>
      <diagonal/>
    </border>
    <border>
      <left style="thin">
        <color indexed="64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/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/>
      <right style="hair">
        <color theme="2" tint="-0.499984740745262"/>
      </right>
      <top/>
      <bottom/>
      <diagonal/>
    </border>
    <border>
      <left/>
      <right style="hair">
        <color theme="2" tint="-0.499984740745262"/>
      </right>
      <top style="hair">
        <color theme="2" tint="-0.49998474074526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164" fontId="2" fillId="0" borderId="4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5" xfId="0" applyBorder="1"/>
    <xf numFmtId="164" fontId="1" fillId="0" borderId="6" xfId="0" applyNumberFormat="1" applyFont="1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" fillId="0" borderId="8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118533</xdr:rowOff>
    </xdr:from>
    <xdr:to>
      <xdr:col>1</xdr:col>
      <xdr:colOff>1085850</xdr:colOff>
      <xdr:row>2</xdr:row>
      <xdr:rowOff>330274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533"/>
          <a:ext cx="1207558" cy="592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1085850</xdr:colOff>
      <xdr:row>0</xdr:row>
      <xdr:rowOff>19051</xdr:rowOff>
    </xdr:from>
    <xdr:to>
      <xdr:col>4</xdr:col>
      <xdr:colOff>423333</xdr:colOff>
      <xdr:row>2</xdr:row>
      <xdr:rowOff>497417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50433" y="19051"/>
          <a:ext cx="3359150" cy="859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OPERADORA</a:t>
          </a:r>
          <a:r>
            <a:rPr lang="es-MX" sz="1200" b="1" baseline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 DE SERVICIOS INFORMATICOS</a:t>
          </a:r>
        </a:p>
        <a:p>
          <a:pPr algn="ctr"/>
          <a:r>
            <a:rPr lang="es-MX" sz="1050" baseline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AV. López portillo sm 69 mz 1 lt 21 cp 77510</a:t>
          </a:r>
        </a:p>
        <a:p>
          <a:pPr algn="ctr"/>
          <a:r>
            <a:rPr lang="es-MX" sz="105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Tel. 998 310 46 18/ 9981</a:t>
          </a:r>
          <a:r>
            <a:rPr lang="es-MX" sz="1050" baseline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 50 39 51</a:t>
          </a:r>
          <a:endParaRPr lang="es-MX" sz="1050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561975</xdr:colOff>
      <xdr:row>0</xdr:row>
      <xdr:rowOff>171449</xdr:rowOff>
    </xdr:from>
    <xdr:to>
      <xdr:col>5</xdr:col>
      <xdr:colOff>638175</xdr:colOff>
      <xdr:row>2</xdr:row>
      <xdr:rowOff>9524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0" y="171449"/>
          <a:ext cx="838200" cy="219075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latin typeface="Century Gothic" panose="020B0502020202020204" pitchFamily="34" charset="0"/>
            </a:rPr>
            <a:t>COTIZACIÓN</a:t>
          </a:r>
        </a:p>
      </xdr:txBody>
    </xdr:sp>
    <xdr:clientData/>
  </xdr:twoCellAnchor>
  <xdr:twoCellAnchor>
    <xdr:from>
      <xdr:col>4</xdr:col>
      <xdr:colOff>559594</xdr:colOff>
      <xdr:row>2</xdr:row>
      <xdr:rowOff>0</xdr:rowOff>
    </xdr:from>
    <xdr:to>
      <xdr:col>5</xdr:col>
      <xdr:colOff>638175</xdr:colOff>
      <xdr:row>2</xdr:row>
      <xdr:rowOff>238125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0" y="381000"/>
          <a:ext cx="840581" cy="238125"/>
        </a:xfrm>
        <a:prstGeom prst="rect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C00000"/>
              </a:solidFill>
            </a:rPr>
            <a:t>E15020</a:t>
          </a:r>
        </a:p>
      </xdr:txBody>
    </xdr:sp>
    <xdr:clientData/>
  </xdr:twoCellAnchor>
  <xdr:twoCellAnchor>
    <xdr:from>
      <xdr:col>1</xdr:col>
      <xdr:colOff>31751</xdr:colOff>
      <xdr:row>2</xdr:row>
      <xdr:rowOff>908049</xdr:rowOff>
    </xdr:from>
    <xdr:to>
      <xdr:col>5</xdr:col>
      <xdr:colOff>476249</xdr:colOff>
      <xdr:row>3</xdr:row>
      <xdr:rowOff>518582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96334" y="1289049"/>
          <a:ext cx="522816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MX" sz="1200" b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Atendiendo su amable solicitud enviamos la siguiente cotiazación con los productos y servicios informáticos requeridos, para nosotros es un placer ponernos a sus órdenes.</a:t>
          </a:r>
          <a:endParaRPr lang="es-MX" sz="1050" b="0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21167</xdr:colOff>
      <xdr:row>15</xdr:row>
      <xdr:rowOff>42333</xdr:rowOff>
    </xdr:from>
    <xdr:to>
      <xdr:col>2</xdr:col>
      <xdr:colOff>560916</xdr:colOff>
      <xdr:row>17</xdr:row>
      <xdr:rowOff>338666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167" y="5884333"/>
          <a:ext cx="3640666" cy="1047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MX" sz="1200">
              <a:solidFill>
                <a:srgbClr val="C00000"/>
              </a:solidFill>
              <a:latin typeface="Century Gothic" panose="020B0502020202020204" pitchFamily="34" charset="0"/>
            </a:rPr>
            <a:t>*** Garantia de mano de obra 3 meses</a:t>
          </a:r>
        </a:p>
        <a:p>
          <a:pPr algn="l"/>
          <a:r>
            <a:rPr lang="es-MX" sz="1200">
              <a:solidFill>
                <a:srgbClr val="C00000"/>
              </a:solidFill>
              <a:latin typeface="Century Gothic" panose="020B0502020202020204" pitchFamily="34" charset="0"/>
            </a:rPr>
            <a:t>*** Garantía de equipos</a:t>
          </a:r>
          <a:r>
            <a:rPr lang="es-MX" sz="1200" baseline="0">
              <a:solidFill>
                <a:srgbClr val="C00000"/>
              </a:solidFill>
              <a:latin typeface="Century Gothic" panose="020B0502020202020204" pitchFamily="34" charset="0"/>
            </a:rPr>
            <a:t> y componentes 1 año</a:t>
          </a:r>
        </a:p>
        <a:p>
          <a:pPr algn="l"/>
          <a:r>
            <a:rPr lang="es-MX" sz="1200" baseline="0">
              <a:solidFill>
                <a:srgbClr val="C00000"/>
              </a:solidFill>
              <a:latin typeface="Century Gothic" panose="020B0502020202020204" pitchFamily="34" charset="0"/>
            </a:rPr>
            <a:t>*** Tiempo de entrega del proyecto 3 días</a:t>
          </a:r>
          <a:endParaRPr lang="es-MX" sz="1200">
            <a:solidFill>
              <a:srgbClr val="C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179916</xdr:colOff>
      <xdr:row>2</xdr:row>
      <xdr:rowOff>709078</xdr:rowOff>
    </xdr:from>
    <xdr:to>
      <xdr:col>1</xdr:col>
      <xdr:colOff>2465917</xdr:colOff>
      <xdr:row>2</xdr:row>
      <xdr:rowOff>1333493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79916" y="1090078"/>
          <a:ext cx="2550584" cy="624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baseline="0">
              <a:latin typeface="Century Gothic" panose="020B0502020202020204" pitchFamily="34" charset="0"/>
            </a:rPr>
            <a:t>ING. RICARDO CABRERA</a:t>
          </a:r>
          <a:endParaRPr lang="es-MX" sz="1100" baseline="0">
            <a:latin typeface="Century Gothic" panose="020B0502020202020204" pitchFamily="34" charset="0"/>
          </a:endParaRPr>
        </a:p>
        <a:p>
          <a:r>
            <a:rPr lang="es-MX" sz="1100" b="0" baseline="0">
              <a:latin typeface="Century Gothic" panose="020B0502020202020204" pitchFamily="34" charset="0"/>
            </a:rPr>
            <a:t>998 99 99 99 </a:t>
          </a:r>
        </a:p>
        <a:p>
          <a:r>
            <a:rPr lang="es-MX" sz="1100" b="0" baseline="0">
              <a:latin typeface="Century Gothic" panose="020B0502020202020204" pitchFamily="34" charset="0"/>
            </a:rPr>
            <a:t>RICARDO2@GMAIL.COM</a:t>
          </a:r>
          <a:endParaRPr lang="es-MX" sz="1100" b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0</xdr:colOff>
      <xdr:row>2</xdr:row>
      <xdr:rowOff>565150</xdr:rowOff>
    </xdr:from>
    <xdr:to>
      <xdr:col>5</xdr:col>
      <xdr:colOff>560916</xdr:colOff>
      <xdr:row>2</xdr:row>
      <xdr:rowOff>1174752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683000" y="946150"/>
          <a:ext cx="1926166" cy="6096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latin typeface="Century Gothic" panose="020B0502020202020204" pitchFamily="34" charset="0"/>
            </a:rPr>
            <a:t>FECHA: </a:t>
          </a:r>
          <a:r>
            <a:rPr lang="es-MX" sz="1100">
              <a:latin typeface="Century Gothic" panose="020B0502020202020204" pitchFamily="34" charset="0"/>
            </a:rPr>
            <a:t>ENERO 24, 2020</a:t>
          </a:r>
        </a:p>
        <a:p>
          <a:r>
            <a:rPr lang="es-MX" sz="1100" b="1">
              <a:latin typeface="Century Gothic" panose="020B0502020202020204" pitchFamily="34" charset="0"/>
            </a:rPr>
            <a:t>LUGAR:</a:t>
          </a:r>
          <a:r>
            <a:rPr lang="es-MX" sz="1100" b="1" baseline="0">
              <a:latin typeface="Century Gothic" panose="020B0502020202020204" pitchFamily="34" charset="0"/>
            </a:rPr>
            <a:t> </a:t>
          </a:r>
          <a:r>
            <a:rPr lang="es-MX" sz="1100" b="0" baseline="0">
              <a:latin typeface="Century Gothic" panose="020B0502020202020204" pitchFamily="34" charset="0"/>
            </a:rPr>
            <a:t>CANCÚN Q.ROO</a:t>
          </a:r>
        </a:p>
        <a:p>
          <a:r>
            <a:rPr lang="es-MX" sz="1100" b="1" baseline="0">
              <a:latin typeface="Century Gothic" panose="020B0502020202020204" pitchFamily="34" charset="0"/>
            </a:rPr>
            <a:t>DOMICILIO: </a:t>
          </a:r>
          <a:r>
            <a:rPr lang="es-MX" sz="1100" b="0" baseline="0">
              <a:latin typeface="Century Gothic" panose="020B0502020202020204" pitchFamily="34" charset="0"/>
            </a:rPr>
            <a:t>REG 94</a:t>
          </a:r>
          <a:endParaRPr lang="es-MX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179917</xdr:colOff>
      <xdr:row>2</xdr:row>
      <xdr:rowOff>486828</xdr:rowOff>
    </xdr:from>
    <xdr:to>
      <xdr:col>1</xdr:col>
      <xdr:colOff>1333500</xdr:colOff>
      <xdr:row>2</xdr:row>
      <xdr:rowOff>761995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9917" y="867828"/>
          <a:ext cx="1418166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s-MX" sz="1100" b="1">
              <a:latin typeface="Century Gothic" panose="020B0502020202020204" pitchFamily="34" charset="0"/>
            </a:rPr>
            <a:t>CLIENTE: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A4" zoomScale="119" zoomScaleNormal="119" workbookViewId="0">
      <selection activeCell="U13" sqref="U13"/>
    </sheetView>
  </sheetViews>
  <sheetFormatPr baseColWidth="10" defaultRowHeight="15" x14ac:dyDescent="0.2"/>
  <cols>
    <col min="1" max="1" width="4" customWidth="1"/>
    <col min="2" max="2" width="42.5" customWidth="1"/>
    <col min="3" max="3" width="8.6640625" customWidth="1"/>
    <col min="4" max="4" width="9" customWidth="1"/>
    <col min="6" max="6" width="14.1640625" customWidth="1"/>
  </cols>
  <sheetData>
    <row r="1" spans="1:17" x14ac:dyDescent="0.2">
      <c r="A1" s="26"/>
      <c r="B1" s="26"/>
      <c r="C1" s="26"/>
      <c r="D1" s="26"/>
      <c r="E1" s="26"/>
      <c r="F1" s="26"/>
    </row>
    <row r="2" spans="1:17" x14ac:dyDescent="0.2">
      <c r="A2" s="26"/>
      <c r="B2" s="26"/>
      <c r="C2" s="26"/>
      <c r="D2" s="26"/>
      <c r="E2" s="26"/>
      <c r="F2" s="26"/>
    </row>
    <row r="3" spans="1:17" ht="117.75" customHeight="1" x14ac:dyDescent="0.2">
      <c r="A3" s="26"/>
      <c r="B3" s="26"/>
      <c r="C3" s="26"/>
      <c r="D3" s="26"/>
      <c r="E3" s="26"/>
      <c r="F3" s="26"/>
    </row>
    <row r="4" spans="1:17" ht="54.75" customHeight="1" x14ac:dyDescent="0.2">
      <c r="A4" s="27"/>
      <c r="B4" s="27"/>
      <c r="C4" s="27"/>
      <c r="D4" s="27"/>
      <c r="E4" s="27"/>
      <c r="F4" s="27"/>
    </row>
    <row r="5" spans="1:17" ht="29.25" customHeigh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H5" s="34" t="s">
        <v>11</v>
      </c>
      <c r="I5" s="34" t="s">
        <v>12</v>
      </c>
      <c r="J5" s="34" t="s">
        <v>14</v>
      </c>
      <c r="K5" s="34" t="s">
        <v>15</v>
      </c>
      <c r="L5" s="34" t="s">
        <v>25</v>
      </c>
      <c r="M5" s="34" t="s">
        <v>16</v>
      </c>
      <c r="N5" s="34" t="s">
        <v>17</v>
      </c>
      <c r="O5" s="34" t="s">
        <v>18</v>
      </c>
      <c r="P5" s="34" t="s">
        <v>19</v>
      </c>
      <c r="Q5" s="34" t="s">
        <v>20</v>
      </c>
    </row>
    <row r="6" spans="1:17" ht="28.5" customHeight="1" x14ac:dyDescent="0.2">
      <c r="A6" s="6">
        <v>1</v>
      </c>
      <c r="B6" s="20" t="s">
        <v>10</v>
      </c>
      <c r="C6" s="6">
        <v>10</v>
      </c>
      <c r="D6" s="6" t="s">
        <v>6</v>
      </c>
      <c r="E6" s="4">
        <f>N6</f>
        <v>34.799999999999997</v>
      </c>
      <c r="F6" s="4">
        <f>E6*C6</f>
        <v>348</v>
      </c>
      <c r="G6" s="21"/>
      <c r="H6" t="s">
        <v>13</v>
      </c>
      <c r="I6" s="36">
        <v>15</v>
      </c>
      <c r="J6" s="36">
        <f>I6*0.16</f>
        <v>2.4</v>
      </c>
      <c r="K6" s="36">
        <f>I6+J6</f>
        <v>17.399999999999999</v>
      </c>
      <c r="L6" s="36">
        <f>K6*C6</f>
        <v>174</v>
      </c>
      <c r="M6" s="35">
        <v>1</v>
      </c>
      <c r="N6" s="36">
        <f>K6*(1+M6)</f>
        <v>34.799999999999997</v>
      </c>
      <c r="O6" s="36">
        <f>C6*N6</f>
        <v>348</v>
      </c>
      <c r="P6" s="36">
        <f>N6-K6</f>
        <v>17.399999999999999</v>
      </c>
      <c r="Q6" s="36">
        <f>P6*C6</f>
        <v>174</v>
      </c>
    </row>
    <row r="7" spans="1:17" ht="30" customHeight="1" x14ac:dyDescent="0.2">
      <c r="A7" s="7">
        <v>2</v>
      </c>
      <c r="B7" s="19" t="s">
        <v>24</v>
      </c>
      <c r="C7" s="11">
        <v>8</v>
      </c>
      <c r="D7" s="11" t="s">
        <v>6</v>
      </c>
      <c r="E7" s="4">
        <f t="shared" ref="E7:E10" si="0">N7</f>
        <v>38.28</v>
      </c>
      <c r="F7" s="10">
        <f t="shared" ref="F7:F15" si="1">E7*C7</f>
        <v>306.24</v>
      </c>
      <c r="G7" s="21"/>
      <c r="I7" s="36">
        <v>22</v>
      </c>
      <c r="J7" s="36">
        <f t="shared" ref="J7:J13" si="2">I7*0.16</f>
        <v>3.52</v>
      </c>
      <c r="K7" s="36">
        <f t="shared" ref="K7:K9" si="3">I7+J7</f>
        <v>25.52</v>
      </c>
      <c r="L7" s="36">
        <f t="shared" ref="L7:L13" si="4">K7*C7</f>
        <v>204.16</v>
      </c>
      <c r="M7" s="35">
        <v>0.5</v>
      </c>
      <c r="N7" s="36">
        <f>K7*(1+M7)</f>
        <v>38.28</v>
      </c>
      <c r="O7" s="36">
        <f>C7*N7</f>
        <v>306.24</v>
      </c>
      <c r="P7" s="36">
        <f>N7-K7</f>
        <v>12.760000000000002</v>
      </c>
      <c r="Q7" s="36">
        <f>P7*C7</f>
        <v>102.08000000000001</v>
      </c>
    </row>
    <row r="8" spans="1:17" ht="29.25" customHeight="1" x14ac:dyDescent="0.2">
      <c r="A8" s="7">
        <v>3</v>
      </c>
      <c r="B8" s="20" t="s">
        <v>21</v>
      </c>
      <c r="C8" s="14">
        <v>8</v>
      </c>
      <c r="D8" s="11" t="s">
        <v>6</v>
      </c>
      <c r="E8" s="4">
        <f t="shared" si="0"/>
        <v>20.88</v>
      </c>
      <c r="F8" s="10">
        <f t="shared" si="1"/>
        <v>167.04</v>
      </c>
      <c r="G8" s="21"/>
      <c r="I8" s="36">
        <v>12</v>
      </c>
      <c r="J8" s="36">
        <f t="shared" si="2"/>
        <v>1.92</v>
      </c>
      <c r="K8" s="36">
        <f t="shared" si="3"/>
        <v>13.92</v>
      </c>
      <c r="L8" s="36">
        <f t="shared" si="4"/>
        <v>111.36</v>
      </c>
      <c r="M8" s="35">
        <v>0.5</v>
      </c>
      <c r="N8" s="36">
        <f>K8*(1+M8)</f>
        <v>20.88</v>
      </c>
      <c r="O8" s="36">
        <f>C8*N8</f>
        <v>167.04</v>
      </c>
      <c r="P8" s="36">
        <f>N8-K8</f>
        <v>6.9599999999999991</v>
      </c>
      <c r="Q8" s="36">
        <f>P8*C8</f>
        <v>55.679999999999993</v>
      </c>
    </row>
    <row r="9" spans="1:17" ht="30" customHeight="1" x14ac:dyDescent="0.2">
      <c r="A9" s="7">
        <v>4</v>
      </c>
      <c r="B9" s="20" t="s">
        <v>22</v>
      </c>
      <c r="C9" s="7">
        <v>8</v>
      </c>
      <c r="D9" s="11" t="s">
        <v>6</v>
      </c>
      <c r="E9" s="4">
        <f t="shared" si="0"/>
        <v>40.750799999999998</v>
      </c>
      <c r="F9" s="10">
        <f t="shared" si="1"/>
        <v>326.00639999999999</v>
      </c>
      <c r="G9" s="21"/>
      <c r="I9" s="36">
        <v>23.42</v>
      </c>
      <c r="J9" s="36">
        <f t="shared" si="2"/>
        <v>3.7472000000000003</v>
      </c>
      <c r="K9" s="36">
        <f t="shared" si="3"/>
        <v>27.167200000000001</v>
      </c>
      <c r="L9" s="36">
        <f t="shared" si="4"/>
        <v>217.33760000000001</v>
      </c>
      <c r="M9" s="35">
        <v>0.5</v>
      </c>
      <c r="N9" s="36">
        <f>K9*(1+M9)</f>
        <v>40.750799999999998</v>
      </c>
      <c r="O9" s="36">
        <f>C9*N9</f>
        <v>326.00639999999999</v>
      </c>
      <c r="P9" s="36">
        <f>N9-K9</f>
        <v>13.583599999999997</v>
      </c>
      <c r="Q9" s="36">
        <f>P9*C9</f>
        <v>108.66879999999998</v>
      </c>
    </row>
    <row r="10" spans="1:17" ht="30.75" customHeight="1" x14ac:dyDescent="0.2">
      <c r="A10" s="7">
        <v>5</v>
      </c>
      <c r="B10" s="18" t="s">
        <v>23</v>
      </c>
      <c r="C10" s="14">
        <v>8</v>
      </c>
      <c r="D10" s="5" t="s">
        <v>6</v>
      </c>
      <c r="E10" s="4">
        <f t="shared" si="0"/>
        <v>1800</v>
      </c>
      <c r="F10" s="10">
        <f t="shared" si="1"/>
        <v>14400</v>
      </c>
      <c r="G10" s="21"/>
      <c r="M10" s="35"/>
      <c r="N10" s="36">
        <v>1800</v>
      </c>
      <c r="O10" s="36">
        <f t="shared" ref="O10:O13" si="5">C10*N10</f>
        <v>14400</v>
      </c>
      <c r="P10" s="36">
        <v>1800</v>
      </c>
      <c r="Q10" s="36">
        <f t="shared" ref="Q10:Q13" si="6">P10*C10</f>
        <v>14400</v>
      </c>
    </row>
    <row r="11" spans="1:17" ht="30" customHeight="1" x14ac:dyDescent="0.2">
      <c r="A11" s="7"/>
      <c r="B11" s="17"/>
      <c r="C11" s="7">
        <v>1</v>
      </c>
      <c r="D11" s="7" t="s">
        <v>6</v>
      </c>
      <c r="E11" s="12"/>
      <c r="F11" s="10">
        <f t="shared" si="1"/>
        <v>0</v>
      </c>
      <c r="G11" s="21"/>
      <c r="M11" s="35"/>
    </row>
    <row r="12" spans="1:17" ht="30.75" customHeight="1" x14ac:dyDescent="0.2">
      <c r="A12" s="7"/>
      <c r="B12" s="15"/>
      <c r="C12" s="11">
        <v>5</v>
      </c>
      <c r="D12" s="11" t="s">
        <v>6</v>
      </c>
      <c r="E12" s="10"/>
      <c r="F12" s="10">
        <f t="shared" si="1"/>
        <v>0</v>
      </c>
      <c r="L12" s="36">
        <f>SUM(L6:L11)</f>
        <v>706.85760000000005</v>
      </c>
      <c r="M12" s="36"/>
      <c r="N12" s="36"/>
      <c r="O12" s="36"/>
      <c r="P12" s="36"/>
      <c r="Q12" s="36">
        <f>SUM(Q6:Q11)</f>
        <v>14840.4288</v>
      </c>
    </row>
    <row r="13" spans="1:17" ht="30.75" customHeight="1" x14ac:dyDescent="0.2">
      <c r="A13" s="7"/>
      <c r="B13" s="17"/>
      <c r="C13" s="11">
        <v>1</v>
      </c>
      <c r="D13" s="9" t="s">
        <v>6</v>
      </c>
      <c r="E13" s="8"/>
      <c r="F13" s="10">
        <f t="shared" si="1"/>
        <v>0</v>
      </c>
      <c r="G13" s="21"/>
      <c r="M13" s="35"/>
    </row>
    <row r="14" spans="1:17" ht="30" customHeight="1" x14ac:dyDescent="0.2">
      <c r="A14" s="7"/>
      <c r="B14" s="16"/>
      <c r="C14" s="13">
        <v>1</v>
      </c>
      <c r="D14" s="7" t="s">
        <v>6</v>
      </c>
      <c r="E14" s="8"/>
      <c r="F14" s="10">
        <f t="shared" si="1"/>
        <v>0</v>
      </c>
    </row>
    <row r="15" spans="1:17" ht="30.75" customHeight="1" x14ac:dyDescent="0.2">
      <c r="A15" s="7"/>
      <c r="B15" s="15"/>
      <c r="C15" s="13">
        <v>1</v>
      </c>
      <c r="D15" s="5" t="s">
        <v>6</v>
      </c>
      <c r="E15" s="3"/>
      <c r="F15" s="10">
        <f t="shared" si="1"/>
        <v>0</v>
      </c>
      <c r="G15" s="21"/>
      <c r="J15" s="23"/>
    </row>
    <row r="16" spans="1:17" ht="30" customHeight="1" x14ac:dyDescent="0.2">
      <c r="A16" s="32"/>
      <c r="B16" s="32"/>
      <c r="C16" s="32"/>
      <c r="D16" s="28" t="s">
        <v>7</v>
      </c>
      <c r="E16" s="29"/>
      <c r="F16" s="22">
        <f>SUM(F6:F15)</f>
        <v>15547.286400000001</v>
      </c>
      <c r="G16" s="21"/>
    </row>
    <row r="17" spans="1:7" ht="29.25" customHeight="1" x14ac:dyDescent="0.2">
      <c r="A17" s="33"/>
      <c r="B17" s="33"/>
      <c r="C17" s="32"/>
      <c r="D17" s="28" t="s">
        <v>8</v>
      </c>
      <c r="E17" s="29"/>
      <c r="F17" s="22">
        <f>F16*0.16</f>
        <v>2487.5658240000002</v>
      </c>
      <c r="G17" s="21"/>
    </row>
    <row r="18" spans="1:7" ht="30.75" customHeight="1" x14ac:dyDescent="0.2">
      <c r="A18" s="33"/>
      <c r="B18" s="33"/>
      <c r="C18" s="32"/>
      <c r="D18" s="30" t="s">
        <v>9</v>
      </c>
      <c r="E18" s="31"/>
      <c r="F18" s="22">
        <f>SUM(F16:F17)</f>
        <v>18034.852224000002</v>
      </c>
      <c r="G18" s="21"/>
    </row>
    <row r="21" spans="1:7" ht="16" thickBot="1" x14ac:dyDescent="0.25">
      <c r="C21" s="2"/>
      <c r="D21" s="2"/>
      <c r="E21" s="2"/>
    </row>
    <row r="22" spans="1:7" ht="16" thickTop="1" x14ac:dyDescent="0.2">
      <c r="A22" s="24"/>
      <c r="B22" s="24"/>
      <c r="C22" s="24"/>
      <c r="D22" s="24"/>
      <c r="E22" s="24"/>
      <c r="F22" s="24"/>
    </row>
    <row r="23" spans="1:7" x14ac:dyDescent="0.2">
      <c r="A23" s="25"/>
      <c r="B23" s="25"/>
      <c r="C23" s="25"/>
      <c r="D23" s="25"/>
      <c r="E23" s="25"/>
      <c r="F23" s="25"/>
    </row>
  </sheetData>
  <mergeCells count="6">
    <mergeCell ref="A22:F23"/>
    <mergeCell ref="A1:F4"/>
    <mergeCell ref="D16:E16"/>
    <mergeCell ref="D17:E17"/>
    <mergeCell ref="D18:E18"/>
    <mergeCell ref="A16:C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</dc:creator>
  <cp:lastModifiedBy>gustavo rosas martinez</cp:lastModifiedBy>
  <cp:lastPrinted>2020-01-15T15:49:06Z</cp:lastPrinted>
  <dcterms:created xsi:type="dcterms:W3CDTF">2020-01-15T15:05:38Z</dcterms:created>
  <dcterms:modified xsi:type="dcterms:W3CDTF">2020-01-24T23:21:13Z</dcterms:modified>
</cp:coreProperties>
</file>