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25" windowHeight="9840"/>
  </bookViews>
  <sheets>
    <sheet name="高新" sheetId="1" r:id="rId1"/>
  </sheets>
  <definedNames>
    <definedName name="_xlnm._FilterDatabase" localSheetId="0" hidden="1">高新!$A$2:$I$78</definedName>
    <definedName name="_xlnm.Print_Titles" localSheetId="0">高新!$2:$2</definedName>
  </definedNames>
  <calcPr calcId="144525"/>
</workbook>
</file>

<file path=xl/sharedStrings.xml><?xml version="1.0" encoding="utf-8"?>
<sst xmlns="http://schemas.openxmlformats.org/spreadsheetml/2006/main" count="345" uniqueCount="185">
  <si>
    <t>高新区2020年重点建设项目</t>
  </si>
  <si>
    <t>序号</t>
  </si>
  <si>
    <t>项目名称</t>
  </si>
  <si>
    <t>责任部门</t>
  </si>
  <si>
    <t>建设规模及主要建设内容</t>
  </si>
  <si>
    <t>建设周期</t>
  </si>
  <si>
    <t>总投资
（万元）</t>
  </si>
  <si>
    <t>2020年计划投资
（万元）</t>
  </si>
  <si>
    <t>2020年主要建设内容
及年底前形象进度</t>
  </si>
  <si>
    <t>备注</t>
  </si>
  <si>
    <t>一</t>
  </si>
  <si>
    <t>（1）</t>
  </si>
  <si>
    <t>三星（中国）半导体有限公司12英寸闪存芯片二期一阶段项目</t>
  </si>
  <si>
    <t>高新区</t>
  </si>
  <si>
    <t>项目位于西安高新综合保税区洨河北路1999号，建筑面积约52.93万平方米。新建一条12英寸V-NAND闪存生产线，预计建成后规模是一期的1.7倍，新建包括FAB(半导体生产厂房)在内7栋生产设施建筑，体育馆、停车场等15栋附属设施建筑，共新建建筑22栋。项目建成后将新增存储芯片产能6.5万片/月</t>
  </si>
  <si>
    <t>2017
-
2020</t>
  </si>
  <si>
    <t>完成设备购置并正式开始量产</t>
  </si>
  <si>
    <t>竣工</t>
  </si>
  <si>
    <t>比亚迪年产10GWh动力电池项目</t>
  </si>
  <si>
    <t>项目位于比亚迪草堂厂区，将利用比亚迪高新厂区、草堂厂区现有厂房及配套动力等资源建设动力电池电芯生产线、组装生产线及检测线，项目建成后可达到年产10GWh组装及15Gwh电芯生产能力，全部达产后将实现产值330亿元</t>
  </si>
  <si>
    <t>2019
-
2021</t>
  </si>
  <si>
    <t>10GWh锂电池投产</t>
  </si>
  <si>
    <t>西安奕斯伟硅产业基地项目（一期）</t>
  </si>
  <si>
    <t>项目位于西沣路以西、南北一号路以东、东西五号路以北，新建300毫米（12英寸）硅片材料的生产线，包括厂房、配套设施及生产研发设备，主要生产工序包括长晶、成形、抛光、清洗等。项目一期满产后，产能达到50万片/月，年产值约45亿元</t>
  </si>
  <si>
    <t>2018
-
2020</t>
  </si>
  <si>
    <t>项目竣工</t>
  </si>
  <si>
    <t>比亚迪高端智能终端产业园项目（组装）</t>
  </si>
  <si>
    <t>项目位于西安高新区集贤产业园，将构建集研发、设计、精密部件生产和精益制造于一体的世界级高端智能制造生产系统，新建厂房、仓库、综合站房、配套房、综合楼、办公楼等生产及生活、办公配套设施。项目建成后可达到1亿台智能终端的组装生产能力，达产后预计实现年产值500亿元</t>
  </si>
  <si>
    <t>2019
-
2022</t>
  </si>
  <si>
    <t>生产厂房主体施工</t>
  </si>
  <si>
    <t>西安高新丝路通信创新谷有限公司西安电子谷一期项目</t>
  </si>
  <si>
    <t>项目位于西太路以西、兴隆路以南、枣林路以东、洨河北路以北区域，项目作为双创示范基地的重点工程，将与西安电子科技大学紧密合作，构建信息通讯、网络系统、安全科技、航空航天、智能硬件开发、材料研究等一系列产业创新创业平台，建造集高效节约、花园办公、灵活专属、标志创新为一体的智慧双创产业园区。-期规划总建筑面积约16万平方米，主要建设高层中试厂房、超高层厂房等</t>
  </si>
  <si>
    <t>中试厂房主体施工</t>
  </si>
  <si>
    <t>西安国际医学制剂中心</t>
  </si>
  <si>
    <t>项目位于草堂四路以西，秦岭大道以北，建筑面积约7.8万平方米，项目建设制剂车间、酵素车间、乳酸菌车间、保健酒产品分装车间、中试车间、保健品检验车间、药品检验车间、成品库、原料库、质检中心、库房、动力配套用房等</t>
  </si>
  <si>
    <t>进行基础施工</t>
  </si>
  <si>
    <t>西安安科智造产业中心基地项目</t>
  </si>
  <si>
    <t>项目位于西安市高新区丈八西路与瞪羚一路西北角，总建筑面积为10.5万平方米，其中地上建筑面积约7.8万平方米，地下建筑面积2.7万平方米。主要建设数码通讯、工业电器、汽车零部件、医疗产品、铝镁合金五大内容，为生产提供全方面全产业的专业服务</t>
  </si>
  <si>
    <t>2018
-
2021</t>
  </si>
  <si>
    <t>1-2#楼主体施工</t>
  </si>
  <si>
    <t>西安西沃客车有限公司年产10000辆纯电动客车扩大生产能力项目</t>
  </si>
  <si>
    <t>项目位于高新区草堂科技产业基地草堂4路，由生产联合厂房、检测调试车间、其它生产车间以及污水处理站、综合站房、固废站、油料库、试车跑道等构成，项目建成后将具备年产10000辆新能源客车生产能力，预计实现年收入60亿元，对提升区域汽车产业水平，带动汽车及配套产业发展具有积极作用</t>
  </si>
  <si>
    <t>联合厂房进行主体施工</t>
  </si>
  <si>
    <t>诺瓦光电显示控制系统产业化研发基地项目</t>
  </si>
  <si>
    <t>项目位于软件新城云水二路和天谷四路西南地块，建设内容包括办公区、员工生活区、技术研发区、测试区、展示展览区及其他附属工程。项目建成后用于光电显示控制系统的研发和产业化，预计年产值20亿元</t>
  </si>
  <si>
    <t>进行厂房地基施工</t>
  </si>
  <si>
    <t>西安铂力特金属增材制造智能工厂建设项目</t>
  </si>
  <si>
    <t>项目位于纬十八路以南、韦斗路以北、经三十八路以西、经四十路以东，总建筑面积4.1万平方米，搭建离散化增材智能制造系统平台，建设国内规模最大集增材制造、高品质球形粉末生产、智能增材研发于一体的现代化金属增材制造智能工厂，预计年产值10亿元</t>
  </si>
  <si>
    <t>进行厂房、研发车间主体施工</t>
  </si>
  <si>
    <t>陕西华达电连接器及电缆组件产业升级项目</t>
  </si>
  <si>
    <t>项目位于丈八八路与定昆池一路西北侧，建设科研工程大楼、综合楼、1、2、3#生产厂房、中试厂房等，补充购置研发、生产、检测试验关键软件、设备、仪器仪表等共计421台（套），年生产各类电连接器及电缆组件4000万只，预计年产值10亿元</t>
  </si>
  <si>
    <t xml:space="preserve"> 2018
-
2021</t>
  </si>
  <si>
    <t>外装、室外管网、道路施工完成</t>
  </si>
  <si>
    <t>中航富士达产业基地</t>
  </si>
  <si>
    <t>项目位于定昆池二路西段以西，总建筑面积5.3万平方米，地上总建筑面积4.56万平方米，地下建筑面积0.79万平方米。拟新建生产厂房5栋，用于精密连接器、精密电缆组建、微波器件及高端射频电缆等产品生产。建成后预计年生产连接器2500万只、电缆组件1500万套、微波器件200万只、高端射频电缆1万千米，竣工投产后预计年销售收入10亿元</t>
  </si>
  <si>
    <t>厂房主体施工至4层</t>
  </si>
  <si>
    <t>(2)</t>
  </si>
  <si>
    <t>三星（中国）半导体有限公司12英寸闪存芯片二期二阶段项目</t>
  </si>
  <si>
    <t>项目位于西安高新综合保税区洨河北路1999号，二期二阶段项目对建成厂房进行内部装修，以达到半导体生产条件，并购置安装生产设备。预计2022年底前达成满产，增加12英寸3D V-NAND产能6.5万片/月</t>
  </si>
  <si>
    <t>2020
-
2022</t>
  </si>
  <si>
    <t>厂房内部装修完成，进行设备安装</t>
  </si>
  <si>
    <t>新开工</t>
  </si>
  <si>
    <t>三星环新（西安）动力电池有限公司一工厂扩能升级改造项目</t>
  </si>
  <si>
    <t>项目位于西安高新区毕原三路2655号，利用原有土地、厂房及配套条件，通过新增设备，扩充产品种类和现有产能。新增设备共90台（套），设备金额6.18亿元（均为进口设备），增加一条极板生产线，形成1条34Ah锂离子动力电池组立、化成生产线，增加年产能34Ah600万块，最终年产能可达3000万块，分别为：34Ah600万块、37Ah1200万块、94Ah600万块、120Ah600万块，预计新增销售收入10亿元</t>
  </si>
  <si>
    <t>2020
-
2021</t>
  </si>
  <si>
    <t>34Ah动力电池产线改造完成</t>
  </si>
  <si>
    <t>西安中科微精光子制造科技有限公司飞秒激光精密智造装备科技研发产业化项目</t>
  </si>
  <si>
    <t>项目位于高新区纬二十六路以南，总建筑面积约2.23万平方米，包括生产厂房、研发实验楼2栋主体。项目拟购置硬件设备80台/套，主要用于系列化飞秒激光精密制造研发设计生产。项目建成后，预计年生产工业化飞秒激光器80台/年、复合光束扫描模块150台/年、飞秒激光精密制造装备产业化130台/年</t>
  </si>
  <si>
    <t>厂房主体建设</t>
  </si>
  <si>
    <t>(3)</t>
  </si>
  <si>
    <t>比亚迪年产20GWh动力电池项目</t>
  </si>
  <si>
    <t>项目位于西安高新区草堂科技产业园，建设动力电池电芯工厂、组装工厂、材料工厂及相关生产、生活配套设施，项目建成后可达到年产20GWh动力电池生产规模，预计产值330亿元</t>
  </si>
  <si>
    <t>2021
-
2023</t>
  </si>
  <si>
    <t>前期项目</t>
  </si>
  <si>
    <t>完善前期手续</t>
  </si>
  <si>
    <t>华为西安研发基地二期</t>
  </si>
  <si>
    <t>项目位于西安高新区软件新城云水一路以西、云水三路以东、天谷九路以南区域，计划建设一个承载技术研发、环境优美、配套齐全的大型产业基地，建设研发生产楼、办公楼、实验室、员工食堂、员工公寓及其配套设施等，将在人工智能、物联网、大数据等领域进行探索</t>
  </si>
  <si>
    <t>中国科学院国家授时中心西安科学城园区项目</t>
  </si>
  <si>
    <t>项目位于中国科学院西安科学园，建设高精度地基授时系统、空间时频技术研发与应用平台、国家时频体系大楼，包括土建施工、设备购置等</t>
  </si>
  <si>
    <t>浙江立思能源西安精工智慧能源产业园</t>
  </si>
  <si>
    <t>项目位于高新区集贤园内，总建筑面积约11.98万平方米，包含各类研发中心、生产基地、办公楼、宿舍楼、食堂和检测中心</t>
  </si>
  <si>
    <t>西安绿筑集成建筑产业园</t>
  </si>
  <si>
    <t>项目位于高新区集贤园内，一期总建筑面积为12.39万平方米，包括生产车间、加工车间、宿舍楼、办公楼和食堂等</t>
  </si>
  <si>
    <t>浙江勤业建工集团有限公司装配式建筑PC构件生产基地（一期）</t>
  </si>
  <si>
    <t>项目位于高新区集贤园，分为年产20万立方的PC构件生产基地及50万立方米的商砼基地；主要建设生产车间、办公楼、宿舍、试验中心、配电房等附属用房，建筑面积约20万平方，预计达产后产能250万平方米/年，营业销售收入约6亿元以上</t>
  </si>
  <si>
    <t>巨子生物电子商务产业园</t>
  </si>
  <si>
    <t>项目位于毕原二路以南，经四十路以西，天和防务项目以东，纬十八路以北，集合了医用修复敷料及高端医疗器械产业化项目、特稀有次生代谢产物及益生菌生产基地两个项目，项目投产后预计年销售收入23亿元，年缴纳税金6300万元</t>
  </si>
  <si>
    <t>中国电子科技卫星应用系统天线及电子装备产业基地二期工程</t>
  </si>
  <si>
    <t>项目位于高新区草堂产业园，主要实施卫星应用系统天线及电子装备产业基地科研服务区建设，主要承载卫星应用系统、系列通信天线及特种电子装备的研发、试验、产业孵化和配套服务功能</t>
  </si>
  <si>
    <t>中国电科西安电子信息产业园现代导航产业基地二期</t>
  </si>
  <si>
    <t>项目位于草堂基地秦岭大道以南、秦岭四路以北、草堂四路以东、草堂五路以西，重点建设五个中心：1.通用航空中心，承担通航产品系列的科研、生产及调试任务；2.通信导航中心，承担卫星导航产品系列的科研、生产及调试任务；3.中电科海用中心，承担海洋电子产品系列的科研、生产及调试任务；4.共性技术中心，承担现代导航产业基地通信导航中心、通用航空中心及海用中心；5.生产试验中心，承担基地系列产品的环境试验、测试及规模化生产，面向社会提供环境试验服务</t>
  </si>
  <si>
    <t>2021
-
2024</t>
  </si>
  <si>
    <t>艾索信息股份有限公司艾索信息产业园</t>
  </si>
  <si>
    <t>项目位于锦业二路以北，金龙汽车以东，南三环辅道以南，建筑面积约6.9万平方米。由四个子项目组成：iTHOR先进实验室项目、信息化弹药研发项目、雷达智能传感系列产品研发、生产及服务项目，主要建设研发楼、生产楼、综合楼等</t>
  </si>
  <si>
    <t>取得土地证，完善前期手续</t>
  </si>
  <si>
    <t>中交一公院生产辅助大楼项目</t>
  </si>
  <si>
    <t>项目位于高新六路与科技四路东北角，新建建筑面积8.34万平方米，主要用于国家重点实验室辅助办公，由科研、办公及各类实验室组成。拟购置硬件设备20套，软件设备10套</t>
  </si>
  <si>
    <t>2021
-
2022</t>
  </si>
  <si>
    <t>西安康拓医疗技术有限公司三类植入医疗器械产品产业基地项目</t>
  </si>
  <si>
    <t>项目位于纬十四路与经三十八路十字东北角，总建筑面积3.99万平方米，主要建设医疗科研办公楼、厂房。拟购置硬件（或软件设备）共58台，包含车削中心2台、净化空调系统2套、纯化水制水设备1台等。项目建成后预计第一年产值达到2.5亿元，第二年产值达到5.4亿元</t>
  </si>
  <si>
    <t>二</t>
  </si>
  <si>
    <t>(1)</t>
  </si>
  <si>
    <t>西安高新苏宁广场</t>
  </si>
  <si>
    <t>项目位于新区天谷四路以南，天谷五路以北，云水一路以东，西三环以西，建筑规模约31.48万平方米，计划建设内容包括地上商业16万平方米，办公8893平方米，酒店1.13万平方米，停车楼3.6万平方米，地下商业1.9万平方米，车库7.76万平方米</t>
  </si>
  <si>
    <t>西安高新独角兽基地发展有限公司丝路（西安）前海园项目</t>
  </si>
  <si>
    <t>项目位于西安高新区西太路中央创新区，建设内容包括总部金融区、创新金融区、金融科技区、商业配套区等</t>
  </si>
  <si>
    <t>进行土方开挖</t>
  </si>
  <si>
    <t>大华西安研发中心建设项目</t>
  </si>
  <si>
    <t>项目位于天谷五路以南、天谷六路以北、云水二路以东、沣惠渠以西，总建筑面积约20.23万平方米，其中地上建筑面积14.40万平方米，地下建筑面积约5.83万平方米。主要用于开展人工智能、大数据、云计算、物联网和网络安全等先进技术的研发和西北营销中心的办公场地及辅助用房建设</t>
  </si>
  <si>
    <t>办公场地主体施工</t>
  </si>
  <si>
    <t>绿地·丝路全球贸易港（办公楼地块）</t>
  </si>
  <si>
    <t>项目位于兴隆一路以北，兴隆二路以南，双江二路以东，西太路以西，建设规模10.48万平方米，建设两栋塔楼，主要为定制化办公及配套商业</t>
  </si>
  <si>
    <t>进行办公楼主体施工</t>
  </si>
  <si>
    <t>西安翌飞核能装备股份有限公司核能装备科技研发产业化项目</t>
  </si>
  <si>
    <t>项目位于经三十路与纬二十六路十字西南角，主要进行智能工厂系统解决方案及其关键设备的研究开发，前期重点布局核工业，包含核燃料加工专用设备一体化控制系统及其关键设备、智能物流系统及其关键设备、核工业自动化产线及其关键设备、核工业安防系统及其关键设备、核工业关键设备虚拟现实培训平台、核工业生产数据采集处理系统及其关键设备、特种行业系列智能巡检机器人的研发与生产</t>
  </si>
  <si>
    <t>厂房基础施工</t>
  </si>
  <si>
    <t>中国科学院西安光机所极端精密智能制造研发与测试平台项目</t>
  </si>
  <si>
    <t>项目位于西安高新区上林苑四路以东，纬二十六路以南，总建筑面积6903.83平方米，新建一幢5层大楼，包含新增核心部件研究及可靠性分析测试分平台、关键系统研究及可靠性分析测试分平台、智能装备研究及可靠性分析测试分平台、装备与工艺标准研究分平台等4个平台共计设备52台套。项目将建成国内首个飞秒激光精密智造装备研究与可靠性分析测试平台，达到国内领先、国际一流水平</t>
  </si>
  <si>
    <t>生产大楼主体施工</t>
  </si>
  <si>
    <t>西安市城市客厅开发公司金融创新区地下空间项目</t>
  </si>
  <si>
    <t>项目位于高新区纬三十六路以南，兴隆一路以北，西太路以西，双江二路以东，建设面积约250万平方米，拟开发建设三层，局部四层地下空间。包括商业、停车场、地下广场、交通枢纽、部分人防及综合管廊等</t>
  </si>
  <si>
    <t>西安市城市客厅开发有限公司丝路国际金融创新核心区地下空间（未来之瞳）</t>
  </si>
  <si>
    <t>项目位于纬三十二路以南，纬三十六路以北，经二十二路以东，西太路以西，建设面积约150万平方米，拟开发建设三层，局部四层地下空间。包括商业、停车场、人防、设备间及管廊等</t>
  </si>
  <si>
    <t>红星美凯龙高新集贤园文旅项目一期</t>
  </si>
  <si>
    <t>项目位于高新区集贤园内，一期建设城市综合体，包含特色商业街、星级酒店、购物中心（红星美凯龙爱琴海购物公园广场与红星美凯龙家居卖场）、社区服务商业、社区医疗中心、康养中心等，还将建设有品质的幼儿园、小学等教育配套设施。项目建成后将提升7300多居民的居住品质，提供近2.6万人的消费场所</t>
  </si>
  <si>
    <t>西安高科领跃未来广场C区项目</t>
  </si>
  <si>
    <t>项目位于纬二十六路以南，纬二十八路西北，规划六路以东，经二十路以西，总建筑面积约24.9万平方米，主要建设综合办公楼及附属商业群房、配套用房等</t>
  </si>
  <si>
    <t>西安高新综保区标准厂房项目</t>
  </si>
  <si>
    <t>项目位于西安高新综合保税区内，总建筑面积约415690平方米，主要建设内容为标准厂房、物流仓储设施以及展示体验馆</t>
  </si>
  <si>
    <t>高新地产未来广场项目B区</t>
  </si>
  <si>
    <t>项目位于纬二十六路以南，经二十二路以东，主要建设办公大楼及地下停车场组成，总建筑面积约6.3万平方米</t>
  </si>
  <si>
    <t>三</t>
  </si>
  <si>
    <t>陕西国际体育之窗（全运会赛事指挥和新闻媒体中心）</t>
  </si>
  <si>
    <t>项目位于高新区唐延路与科技八路十字东南角总建筑面积约36.3万平方米，由三栋主楼、四层围合式裙房和三层地下室构成，包含体育信息大厦、体育商务大厦、新闻媒体大厦等，项目将作为全运会赛事指挥和新闻媒体中心</t>
  </si>
  <si>
    <t>2017
-
2021</t>
  </si>
  <si>
    <t>1#-3#楼进行主体施工</t>
  </si>
  <si>
    <t>（2）</t>
  </si>
  <si>
    <t>高新区城市客厅开发大剧院项目</t>
  </si>
  <si>
    <t>项目位于高新区城市客厅内，总建筑面积约8000平方米，包括大、小演播厅、演艺厅、排练场、库房及附属用房等</t>
  </si>
  <si>
    <t>四</t>
  </si>
  <si>
    <t>高新区“品质西安三年行动方案计划”电力架空线落地工程</t>
  </si>
  <si>
    <t>涉及科技路、锦业路、科技二路、科技三路、科技四路、丈八四路、丈八六路、丈八八路等30条道路、总计长度约18千米电力架空线实施落地工作</t>
  </si>
  <si>
    <t>完成锦业路、科技二路、科技三路、科技四路、丈八四路、丈八六路、丈八八路等15条道路、总计长度约10千米电力架空线落地</t>
  </si>
  <si>
    <t>高新区道路设施建设项目</t>
  </si>
  <si>
    <t>高新区软件新城、鱼化片区、绕城以南拓展片区内经二十路（纬二十路—纬三十路）、枣薇路、枣林二街、东西五号路、云水三路（天谷四路—天谷五路）等道路建设</t>
  </si>
  <si>
    <t>枣薇路、枣林二街、东西五号路、云水三路（天谷四路—天谷五路）等道路建成通车</t>
  </si>
  <si>
    <t>城市客厅规划区域道路建设</t>
  </si>
  <si>
    <t>建设西至经三十八路、东至西沣路、北至韦斗路、南至兴隆一路，总长度约37公里，宽度12-60米</t>
  </si>
  <si>
    <t>完成纬二十八路（规划十三路-西沣路）、规划十七路（经十二路-规划十四路）等创新区内市政道路建设</t>
  </si>
  <si>
    <t>五</t>
  </si>
  <si>
    <t>高新区污水处理厂项目</t>
  </si>
  <si>
    <t>建设包括草堂科技产业基地污水处理厂二期、西安市西南郊（第七）污水处理厂准Ⅳ类提标改造项目。草堂污水处理厂二期建设处理规模为6.0万立方米/吨，土建按总规模一次建成，设备分期安装，近期安装3.0万立方米/吨规模设备，远期再安装3.0万立方米/吨 规模设备。西安市西南郊（第七）污水处理厂准Ⅳ类提标改造项目建设规模为14万吨/日，新建一期准IV类提标改造构建筑物、反硝化滤池、曝气生物滤池、废水调节池、变配电室等</t>
  </si>
  <si>
    <t>第七污水处理厂完成改造并投用；草堂基地污水处理厂二期主体施工</t>
  </si>
  <si>
    <t>六</t>
  </si>
  <si>
    <t xml:space="preserve">高新区新建学校建设项目
</t>
  </si>
  <si>
    <t>高新区
市教育局</t>
  </si>
  <si>
    <t>新建中小学及幼儿园40所，项目配建（商品房、城改项目）8所，高新区自建32所。其中小学20所（西安高新区第十二小学、第十三小学、第十四小学、第十五小学、第十六小学、第十七小学、第十八小学等）、中学13所（西安高新区第三学校、第四初级中学、第四完全中学、第五初级中学、第六初级中学、第七初级中学、第八初级中学等）、幼儿园7所（高新第一幼儿园新校区、第十四幼儿园、第十七幼儿园、第二十一幼儿园等）</t>
  </si>
  <si>
    <t>2019
-
2020</t>
  </si>
  <si>
    <t>建成投用</t>
  </si>
  <si>
    <t>西安国际医学中心</t>
  </si>
  <si>
    <t>项目位于西太路以东，规划建筑面积约53万平方米，主要建设内容包括医疗综合楼、妇产儿童楼、肿瘤楼、神经医学楼、医技楼、感染楼、高压氧仓、保障楼等</t>
  </si>
  <si>
    <t>2016
-
2021</t>
  </si>
  <si>
    <t>主楼完成，进行附属楼内外装修施工</t>
  </si>
  <si>
    <t>西安国际康复医学中心</t>
  </si>
  <si>
    <t>项目位于西太路以东，建筑面积约88万平方米，分东西两地块，设置床位1500张。主要建设包括两栋康复医学中心主楼、科研楼、体检中心、配套建设动力中心、污水处理站、立体停车场、地下停车库等辅助配套设施</t>
  </si>
  <si>
    <t>2018
-
2022</t>
  </si>
  <si>
    <t>西地块医疗主楼进行主体施工</t>
  </si>
  <si>
    <t>西安高新儿童医院项目</t>
  </si>
  <si>
    <t>项目位于高新区天谷四路以北、云水二路以东，总建筑面积约12.1万平方米，其中地上6.34万平方米，地下5.78万平方米，建设三级甲等儿童医院，购置医疗及办公设备1200台，床位290张</t>
  </si>
  <si>
    <t>进行项目基础施工</t>
  </si>
  <si>
    <t>西安高新医院改扩建项目</t>
  </si>
  <si>
    <t>项目位于高新六路15号，规划建筑面积11.88万平方米，主要建设一栋医疗综合楼及辅助配套设施，设置床位560张</t>
  </si>
  <si>
    <t>2016
-
2020</t>
  </si>
  <si>
    <t>陕西奥体中心体育馆</t>
  </si>
  <si>
    <t>项目位于丈八路303号，总建筑面积为72950平方米，其中地上三层38750米（体育馆23537.8平方米，训练馆11064.2平方米，交通及辅助用房4148平方米），地下一层34200平方米。项目将作为第十四届全运会闭幕式备用场馆、排球等比赛场馆</t>
  </si>
  <si>
    <t>高新区公租房建设项目</t>
  </si>
  <si>
    <t>项目位于西延路以东、正大制药厂以西、曲江新区以北、青龙寺以南，包括兴隆二路以北人才公寓、韦斗路以北公租房、韦斗路以南公租房、天谷一路以南公租房项目建设，拟建公租4550套，人才公寓550套</t>
  </si>
  <si>
    <t>西安高新中医医院</t>
  </si>
  <si>
    <t>项目位于西万路以西，规划建筑面积46万平方米，设置床位2000张，设置8个专科中心，32个临床科室、7个医技科室、9个职能科室</t>
  </si>
  <si>
    <t>西安国际老年病医学中心</t>
  </si>
  <si>
    <t>项目位于西太路以东，建筑面积约30万平方米，设置床位2000张。设置8个专科中心，32个临床科室、7个医技科室、9个职能科室</t>
  </si>
  <si>
    <t>中国科学院大学西安分院项目</t>
  </si>
  <si>
    <t>项目位于中科院西安科学园，拟建校行政办公楼、图书馆、会议中心、综合教学楼、院系教学及办公楼、双创与继续教育楼、实验楼、学生公寓楼与食堂等</t>
  </si>
  <si>
    <t>陕西省交通医院整体搬迁项目</t>
  </si>
  <si>
    <t>项目位于科技六路与经十二路十字东北角，建设用地面积42323.4平方米，建设三级公立医院，设置床位1000张</t>
  </si>
</sst>
</file>

<file path=xl/styles.xml><?xml version="1.0" encoding="utf-8"?>
<styleSheet xmlns="http://schemas.openxmlformats.org/spreadsheetml/2006/main">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先&quot;&quot;进&quot;&quot;制&quot;&quot;造&quot;&quot;业&quot;&quot;项&quot;&quot;目&quot;\(0&quot;个&quot;\)"/>
    <numFmt numFmtId="177" formatCode="0_ "/>
    <numFmt numFmtId="178" formatCode="0.0&quot;亿&quot;&quot;元&quot;"/>
    <numFmt numFmtId="179" formatCode="&quot;服&quot;&quot;务&quot;&quot;业&quot;&quot;项&quot;&quot;目&quot;\(0&quot;个&quot;\)"/>
    <numFmt numFmtId="180" formatCode="&quot;合&quot;&quot;计&quot;\(0&quot;个&quot;\)"/>
    <numFmt numFmtId="181" formatCode="0&quot;亿&quot;&quot;元&quot;"/>
    <numFmt numFmtId="182" formatCode="&quot;续&quot;&quot;建&quot;&quot;项&quot;&quot;目&quot;\(0&quot;个&quot;\)"/>
    <numFmt numFmtId="183" formatCode="&quot;文&quot;&quot;化&quot;&quot;旅&quot;&quot;游&quot;&quot;产&quot;&quot;业&quot;\(0&quot;个&quot;\)"/>
    <numFmt numFmtId="184" formatCode="&quot;新&quot;&quot;开&quot;&quot;工&quot;&quot;项&quot;&quot;目&quot;\(0&quot;个&quot;\)"/>
    <numFmt numFmtId="185" formatCode="&quot;重&quot;&quot;大&quot;&quot;基&quot;&quot;础&quot;&quot;设&quot;&quot;施&quot;&quot;项&quot;&quot;目&quot;\(0&quot;个&quot;\)"/>
    <numFmt numFmtId="186" formatCode="&quot;前&quot;&quot;期&quot;&quot;储&quot;&quot;备&quot;&quot;项&quot;&quot;目&quot;\(0&quot;个&quot;\)"/>
    <numFmt numFmtId="187" formatCode="&quot;生&quot;&quot;态&quot;&quot;环&quot;&quot;保&quot;&quot;项&quot;&quot;目&quot;\(0&quot;个&quot;\)"/>
    <numFmt numFmtId="188" formatCode="&quot;城&quot;&quot;建&quot;&quot;及&quot;&quot;基&quot;&quot;础&quot;&quot;设&quot;&quot;施&quot;&quot;项&quot;&quot;目&quot;\(0&quot;个&quot;\)"/>
    <numFmt numFmtId="189" formatCode="&quot;社&quot;&quot;会&quot;&quot;事&quot;&quot;业&quot;&quot;和&quot;&quot;民&quot;&quot;生&quot;&quot;保&quot;&quot;障&quot;&quot;项&quot;&quot;目&quot;\(0&quot;个&quot;\)"/>
  </numFmts>
  <fonts count="32">
    <font>
      <sz val="11"/>
      <color theme="1"/>
      <name val="宋体"/>
      <charset val="134"/>
      <scheme val="minor"/>
    </font>
    <font>
      <sz val="11"/>
      <name val="宋体"/>
      <charset val="134"/>
      <scheme val="minor"/>
    </font>
    <font>
      <sz val="20"/>
      <name val="黑体"/>
      <charset val="134"/>
    </font>
    <font>
      <sz val="20"/>
      <name val="方正小标宋简体"/>
      <charset val="134"/>
    </font>
    <font>
      <sz val="11"/>
      <name val="黑体"/>
      <charset val="134"/>
    </font>
    <font>
      <sz val="12"/>
      <name val="黑体"/>
      <charset val="134"/>
    </font>
    <font>
      <sz val="14"/>
      <name val="宋体"/>
      <charset val="134"/>
      <scheme val="minor"/>
    </font>
    <font>
      <sz val="11"/>
      <name val="宋体"/>
      <charset val="134"/>
    </font>
    <font>
      <sz val="12"/>
      <name val="宋体"/>
      <charset val="134"/>
      <scheme val="minor"/>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theme="0"/>
      <name val="宋体"/>
      <charset val="0"/>
      <scheme val="minor"/>
    </font>
    <font>
      <sz val="11"/>
      <color indexed="8"/>
      <name val="宋体"/>
      <charset val="134"/>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sz val="12"/>
      <name val="宋体"/>
      <charset val="134"/>
    </font>
    <font>
      <b/>
      <sz val="11"/>
      <color rgb="FFFA7D00"/>
      <name val="宋体"/>
      <charset val="0"/>
      <scheme val="minor"/>
    </font>
    <font>
      <sz val="11"/>
      <color rgb="FFFA7D00"/>
      <name val="宋体"/>
      <charset val="0"/>
      <scheme val="minor"/>
    </font>
    <font>
      <sz val="11"/>
      <color rgb="FF006100"/>
      <name val="宋体"/>
      <charset val="134"/>
      <scheme val="minor"/>
    </font>
    <font>
      <sz val="11"/>
      <color theme="1"/>
      <name val="Tahoma"/>
      <charset val="134"/>
    </font>
  </fonts>
  <fills count="33">
    <fill>
      <patternFill patternType="none"/>
    </fill>
    <fill>
      <patternFill patternType="gray125"/>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FFFFCC"/>
        <bgColor indexed="64"/>
      </patternFill>
    </fill>
    <fill>
      <patternFill patternType="solid">
        <fgColor theme="6"/>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78">
    <xf numFmtId="0" fontId="0" fillId="0" borderId="0">
      <alignment vertical="center"/>
    </xf>
    <xf numFmtId="42" fontId="0" fillId="0" borderId="0" applyFont="0" applyFill="0" applyBorder="0" applyAlignment="0" applyProtection="0">
      <alignment vertical="center"/>
    </xf>
    <xf numFmtId="0" fontId="16" fillId="0" borderId="0" applyProtection="0">
      <alignment vertical="center"/>
    </xf>
    <xf numFmtId="0" fontId="10" fillId="19" borderId="0" applyNumberFormat="0" applyBorder="0" applyAlignment="0" applyProtection="0">
      <alignment vertical="center"/>
    </xf>
    <xf numFmtId="0" fontId="22" fillId="1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3" borderId="0" applyNumberFormat="0" applyBorder="0" applyAlignment="0" applyProtection="0">
      <alignment vertical="center"/>
    </xf>
    <xf numFmtId="0" fontId="9" fillId="2"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lignment vertical="center"/>
    </xf>
    <xf numFmtId="0" fontId="15" fillId="1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0" borderId="0"/>
    <xf numFmtId="0" fontId="0" fillId="10" borderId="8" applyNumberFormat="0" applyFont="0" applyAlignment="0" applyProtection="0">
      <alignment vertical="center"/>
    </xf>
    <xf numFmtId="0" fontId="0" fillId="0" borderId="0">
      <alignment vertical="center"/>
    </xf>
    <xf numFmtId="0" fontId="15" fillId="31" borderId="0" applyNumberFormat="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0" fillId="0" borderId="0">
      <alignment vertical="center"/>
    </xf>
    <xf numFmtId="0" fontId="11" fillId="0" borderId="0" applyNumberFormat="0" applyFill="0" applyBorder="0" applyAlignment="0" applyProtection="0">
      <alignment vertical="center"/>
    </xf>
    <xf numFmtId="0" fontId="17" fillId="0" borderId="7" applyNumberFormat="0" applyFill="0" applyAlignment="0" applyProtection="0">
      <alignment vertical="center"/>
    </xf>
    <xf numFmtId="0" fontId="26" fillId="0" borderId="7" applyNumberFormat="0" applyFill="0" applyAlignment="0" applyProtection="0">
      <alignment vertical="center"/>
    </xf>
    <xf numFmtId="0" fontId="0" fillId="0" borderId="0">
      <alignment vertical="center"/>
    </xf>
    <xf numFmtId="0" fontId="15" fillId="17" borderId="0" applyNumberFormat="0" applyBorder="0" applyAlignment="0" applyProtection="0">
      <alignment vertical="center"/>
    </xf>
    <xf numFmtId="0" fontId="12" fillId="0" borderId="10" applyNumberFormat="0" applyFill="0" applyAlignment="0" applyProtection="0">
      <alignment vertical="center"/>
    </xf>
    <xf numFmtId="0" fontId="15" fillId="18" borderId="0" applyNumberFormat="0" applyBorder="0" applyAlignment="0" applyProtection="0">
      <alignment vertical="center"/>
    </xf>
    <xf numFmtId="0" fontId="14" fillId="5" borderId="6" applyNumberFormat="0" applyAlignment="0" applyProtection="0">
      <alignment vertical="center"/>
    </xf>
    <xf numFmtId="0" fontId="28" fillId="5" borderId="11" applyNumberFormat="0" applyAlignment="0" applyProtection="0">
      <alignment vertical="center"/>
    </xf>
    <xf numFmtId="0" fontId="25" fillId="22" borderId="12" applyNumberFormat="0" applyAlignment="0" applyProtection="0">
      <alignment vertical="center"/>
    </xf>
    <xf numFmtId="0" fontId="10" fillId="20" borderId="0" applyNumberFormat="0" applyBorder="0" applyAlignment="0" applyProtection="0">
      <alignment vertical="center"/>
    </xf>
    <xf numFmtId="0" fontId="15" fillId="6" borderId="0" applyNumberFormat="0" applyBorder="0" applyAlignment="0" applyProtection="0">
      <alignment vertical="center"/>
    </xf>
    <xf numFmtId="0" fontId="29" fillId="0" borderId="13" applyNumberFormat="0" applyFill="0" applyAlignment="0" applyProtection="0">
      <alignment vertical="center"/>
    </xf>
    <xf numFmtId="0" fontId="18" fillId="0" borderId="9" applyNumberFormat="0" applyFill="0" applyAlignment="0" applyProtection="0">
      <alignment vertical="center"/>
    </xf>
    <xf numFmtId="0" fontId="23" fillId="21" borderId="0" applyNumberFormat="0" applyBorder="0" applyAlignment="0" applyProtection="0">
      <alignment vertical="center"/>
    </xf>
    <xf numFmtId="0" fontId="21" fillId="14" borderId="0" applyNumberFormat="0" applyBorder="0" applyAlignment="0" applyProtection="0">
      <alignment vertical="center"/>
    </xf>
    <xf numFmtId="0" fontId="10" fillId="29" borderId="0" applyNumberFormat="0" applyBorder="0" applyAlignment="0" applyProtection="0">
      <alignment vertical="center"/>
    </xf>
    <xf numFmtId="0" fontId="0" fillId="0" borderId="0">
      <alignment vertical="center"/>
    </xf>
    <xf numFmtId="0" fontId="15" fillId="8" borderId="0" applyNumberFormat="0" applyBorder="0" applyAlignment="0" applyProtection="0">
      <alignment vertical="center"/>
    </xf>
    <xf numFmtId="0" fontId="16" fillId="0" borderId="0" applyProtection="0">
      <alignment vertical="center"/>
    </xf>
    <xf numFmtId="0" fontId="10" fillId="27" borderId="0" applyNumberFormat="0" applyBorder="0" applyAlignment="0" applyProtection="0">
      <alignment vertical="center"/>
    </xf>
    <xf numFmtId="0" fontId="10" fillId="25" borderId="0" applyNumberFormat="0" applyBorder="0" applyAlignment="0" applyProtection="0">
      <alignment vertical="center"/>
    </xf>
    <xf numFmtId="0" fontId="16" fillId="0" borderId="0" applyProtection="0">
      <alignment vertical="center"/>
    </xf>
    <xf numFmtId="0" fontId="10" fillId="30" borderId="0" applyNumberFormat="0" applyBorder="0" applyAlignment="0" applyProtection="0">
      <alignment vertical="center"/>
    </xf>
    <xf numFmtId="0" fontId="10" fillId="23" borderId="0" applyNumberFormat="0" applyBorder="0" applyAlignment="0" applyProtection="0">
      <alignment vertical="center"/>
    </xf>
    <xf numFmtId="0" fontId="15" fillId="11" borderId="0" applyNumberFormat="0" applyBorder="0" applyAlignment="0" applyProtection="0">
      <alignment vertical="center"/>
    </xf>
    <xf numFmtId="0" fontId="15" fillId="9" borderId="0" applyNumberFormat="0" applyBorder="0" applyAlignment="0" applyProtection="0">
      <alignment vertical="center"/>
    </xf>
    <xf numFmtId="0" fontId="10" fillId="28" borderId="0" applyNumberFormat="0" applyBorder="0" applyAlignment="0" applyProtection="0">
      <alignment vertical="center"/>
    </xf>
    <xf numFmtId="0" fontId="10" fillId="26" borderId="0" applyNumberFormat="0" applyBorder="0" applyAlignment="0" applyProtection="0">
      <alignment vertical="center"/>
    </xf>
    <xf numFmtId="0" fontId="15" fillId="7" borderId="0" applyNumberFormat="0" applyBorder="0" applyAlignment="0" applyProtection="0">
      <alignment vertical="center"/>
    </xf>
    <xf numFmtId="0" fontId="16" fillId="0" borderId="0" applyProtection="0">
      <alignment vertical="center"/>
    </xf>
    <xf numFmtId="0" fontId="10" fillId="24" borderId="0" applyNumberFormat="0" applyBorder="0" applyAlignment="0" applyProtection="0">
      <alignment vertical="center"/>
    </xf>
    <xf numFmtId="0" fontId="15" fillId="32" borderId="0" applyNumberFormat="0" applyBorder="0" applyAlignment="0" applyProtection="0">
      <alignment vertical="center"/>
    </xf>
    <xf numFmtId="0" fontId="15" fillId="12" borderId="0" applyNumberFormat="0" applyBorder="0" applyAlignment="0" applyProtection="0">
      <alignment vertical="center"/>
    </xf>
    <xf numFmtId="0" fontId="16" fillId="0" borderId="0" applyProtection="0">
      <alignment vertical="center"/>
    </xf>
    <xf numFmtId="0" fontId="10" fillId="4" borderId="0" applyNumberFormat="0" applyBorder="0" applyAlignment="0" applyProtection="0">
      <alignment vertical="center"/>
    </xf>
    <xf numFmtId="0" fontId="15" fillId="15" borderId="0" applyNumberFormat="0" applyBorder="0" applyAlignment="0" applyProtection="0">
      <alignment vertical="center"/>
    </xf>
    <xf numFmtId="0" fontId="27" fillId="0" borderId="0"/>
    <xf numFmtId="0" fontId="16" fillId="0" borderId="0" applyProtection="0">
      <alignment vertical="center"/>
    </xf>
    <xf numFmtId="0" fontId="0" fillId="0" borderId="0"/>
    <xf numFmtId="0" fontId="16" fillId="0" borderId="0" applyProtection="0">
      <alignment vertical="center"/>
    </xf>
    <xf numFmtId="0" fontId="16" fillId="0" borderId="0" applyProtection="0">
      <alignment vertical="center"/>
    </xf>
    <xf numFmtId="0" fontId="16" fillId="0" borderId="0" applyProtection="0">
      <alignment vertical="center"/>
    </xf>
    <xf numFmtId="0" fontId="16" fillId="0" borderId="0" applyProtection="0">
      <alignment vertical="center"/>
    </xf>
    <xf numFmtId="0" fontId="16" fillId="0" borderId="0" applyProtection="0">
      <alignment vertical="center"/>
    </xf>
    <xf numFmtId="0" fontId="27"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1" fillId="0" borderId="0"/>
    <xf numFmtId="0" fontId="16" fillId="0" borderId="0" applyProtection="0">
      <alignment vertical="center"/>
    </xf>
    <xf numFmtId="0" fontId="30" fillId="21" borderId="0" applyNumberFormat="0" applyBorder="0" applyAlignment="0" applyProtection="0">
      <alignment vertical="center"/>
    </xf>
  </cellStyleXfs>
  <cellXfs count="95">
    <xf numFmtId="0" fontId="0" fillId="0" borderId="0" xfId="0">
      <alignment vertical="center"/>
    </xf>
    <xf numFmtId="0" fontId="1" fillId="0" borderId="0" xfId="0" applyFont="1" applyFill="1">
      <alignment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2" xfId="0" applyFont="1" applyFill="1" applyBorder="1" applyAlignment="1" applyProtection="1">
      <alignment horizontal="center" vertical="center" wrapText="1"/>
    </xf>
    <xf numFmtId="180" fontId="5" fillId="0" borderId="2" xfId="0" applyNumberFormat="1" applyFont="1" applyFill="1" applyBorder="1" applyAlignment="1" applyProtection="1">
      <alignment horizontal="center" vertical="center" wrapText="1"/>
    </xf>
    <xf numFmtId="178" fontId="5" fillId="0" borderId="2"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left" vertical="center" wrapText="1"/>
    </xf>
    <xf numFmtId="0" fontId="5" fillId="0" borderId="2" xfId="0" applyFont="1" applyFill="1" applyBorder="1" applyAlignment="1">
      <alignment horizontal="center" vertical="center"/>
    </xf>
    <xf numFmtId="176" fontId="5" fillId="0" borderId="2" xfId="76" applyNumberFormat="1" applyFont="1" applyFill="1" applyBorder="1" applyAlignment="1" applyProtection="1">
      <alignment horizontal="center" vertical="center" wrapText="1"/>
    </xf>
    <xf numFmtId="0" fontId="1" fillId="0" borderId="2" xfId="76" applyFont="1" applyFill="1" applyBorder="1" applyAlignment="1" applyProtection="1">
      <alignment horizontal="left" vertical="center" wrapText="1"/>
    </xf>
    <xf numFmtId="49" fontId="5" fillId="0" borderId="2" xfId="0" applyNumberFormat="1" applyFont="1" applyFill="1" applyBorder="1" applyAlignment="1">
      <alignment horizontal="center" vertical="center"/>
    </xf>
    <xf numFmtId="182" fontId="5" fillId="0" borderId="3" xfId="76" applyNumberFormat="1" applyFont="1" applyFill="1" applyBorder="1" applyAlignment="1" applyProtection="1">
      <alignment horizontal="left" vertical="center" wrapText="1"/>
    </xf>
    <xf numFmtId="182" fontId="5" fillId="0" borderId="4" xfId="76" applyNumberFormat="1" applyFont="1" applyFill="1" applyBorder="1" applyAlignment="1" applyProtection="1">
      <alignment horizontal="left" vertical="center" wrapText="1"/>
    </xf>
    <xf numFmtId="182" fontId="5" fillId="0" borderId="5" xfId="76" applyNumberFormat="1" applyFont="1" applyFill="1" applyBorder="1" applyAlignment="1" applyProtection="1">
      <alignment horizontal="left" vertical="center" wrapText="1"/>
    </xf>
    <xf numFmtId="0" fontId="6" fillId="0" borderId="2" xfId="76" applyFont="1" applyFill="1" applyBorder="1" applyAlignment="1" applyProtection="1">
      <alignment horizontal="left" vertical="center" wrapText="1"/>
    </xf>
    <xf numFmtId="0" fontId="1" fillId="0" borderId="2" xfId="0" applyFont="1" applyFill="1" applyBorder="1" applyAlignment="1">
      <alignment horizontal="center" vertical="center"/>
    </xf>
    <xf numFmtId="0" fontId="1" fillId="0" borderId="2" xfId="0" applyFont="1" applyFill="1" applyBorder="1" applyAlignment="1" applyProtection="1">
      <alignment horizontal="left" vertical="center" wrapText="1"/>
    </xf>
    <xf numFmtId="0" fontId="1" fillId="0" borderId="2" xfId="0" applyFont="1" applyFill="1" applyBorder="1" applyAlignment="1" applyProtection="1">
      <alignment horizontal="center" vertical="center" wrapText="1"/>
    </xf>
    <xf numFmtId="0" fontId="1" fillId="0" borderId="2" xfId="0" applyNumberFormat="1" applyFont="1" applyFill="1" applyBorder="1" applyAlignment="1" applyProtection="1">
      <alignment horizontal="center" vertical="center" wrapText="1"/>
    </xf>
    <xf numFmtId="0" fontId="1" fillId="0" borderId="2" xfId="9" applyNumberFormat="1" applyFont="1" applyFill="1" applyBorder="1" applyAlignment="1" applyProtection="1">
      <alignment horizontal="center" vertical="center" wrapText="1"/>
    </xf>
    <xf numFmtId="0" fontId="1" fillId="0" borderId="2" xfId="0" applyFont="1" applyFill="1" applyBorder="1" applyAlignment="1">
      <alignment vertical="center" wrapText="1"/>
    </xf>
    <xf numFmtId="0" fontId="1" fillId="0" borderId="2" xfId="0" applyFont="1" applyFill="1" applyBorder="1">
      <alignment vertical="center"/>
    </xf>
    <xf numFmtId="0" fontId="7" fillId="0" borderId="2" xfId="0" applyFont="1" applyFill="1" applyBorder="1" applyAlignment="1">
      <alignment horizontal="left" vertical="center" wrapText="1"/>
    </xf>
    <xf numFmtId="0" fontId="7" fillId="0" borderId="2" xfId="0" applyFont="1" applyFill="1" applyBorder="1" applyAlignment="1" applyProtection="1">
      <alignment horizontal="left" vertical="center" wrapText="1"/>
    </xf>
    <xf numFmtId="0" fontId="7" fillId="0" borderId="2" xfId="0" applyFont="1" applyFill="1" applyBorder="1" applyAlignment="1" applyProtection="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pplyProtection="1">
      <alignment horizontal="center" vertical="center"/>
    </xf>
    <xf numFmtId="0" fontId="1" fillId="0" borderId="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184" fontId="5" fillId="0" borderId="3" xfId="0" applyNumberFormat="1" applyFont="1" applyFill="1" applyBorder="1" applyAlignment="1" applyProtection="1">
      <alignment horizontal="left" vertical="center" wrapText="1"/>
    </xf>
    <xf numFmtId="184" fontId="5" fillId="0" borderId="4" xfId="0" applyNumberFormat="1" applyFont="1" applyFill="1" applyBorder="1" applyAlignment="1" applyProtection="1">
      <alignment horizontal="left" vertical="center" wrapText="1"/>
    </xf>
    <xf numFmtId="184" fontId="5" fillId="0" borderId="5" xfId="0" applyNumberFormat="1" applyFont="1" applyFill="1" applyBorder="1" applyAlignment="1" applyProtection="1">
      <alignment horizontal="left" vertical="center" wrapText="1"/>
    </xf>
    <xf numFmtId="0" fontId="1" fillId="0" borderId="0" xfId="0" applyFont="1" applyFill="1" applyAlignment="1">
      <alignment horizontal="center" vertical="center"/>
    </xf>
    <xf numFmtId="186" fontId="5" fillId="0" borderId="3" xfId="76" applyNumberFormat="1" applyFont="1" applyFill="1" applyBorder="1" applyAlignment="1" applyProtection="1">
      <alignment horizontal="left" vertical="center" wrapText="1"/>
    </xf>
    <xf numFmtId="186" fontId="5" fillId="0" borderId="4" xfId="76" applyNumberFormat="1" applyFont="1" applyFill="1" applyBorder="1" applyAlignment="1" applyProtection="1">
      <alignment horizontal="left" vertical="center" wrapText="1"/>
    </xf>
    <xf numFmtId="186" fontId="5" fillId="0" borderId="5" xfId="76" applyNumberFormat="1" applyFont="1" applyFill="1" applyBorder="1" applyAlignment="1" applyProtection="1">
      <alignment horizontal="left" vertical="center" wrapText="1"/>
    </xf>
    <xf numFmtId="0" fontId="1" fillId="0" borderId="2" xfId="64" applyFont="1" applyFill="1" applyBorder="1" applyAlignment="1" applyProtection="1">
      <alignment horizontal="left" vertical="center" wrapText="1"/>
    </xf>
    <xf numFmtId="0" fontId="1" fillId="0" borderId="2" xfId="64" applyFont="1" applyFill="1" applyBorder="1" applyAlignment="1" applyProtection="1">
      <alignment horizontal="center" vertical="center" wrapText="1"/>
    </xf>
    <xf numFmtId="0" fontId="1" fillId="0" borderId="2" xfId="0" applyFont="1" applyFill="1" applyBorder="1" applyAlignment="1" applyProtection="1">
      <alignment vertical="center" wrapText="1"/>
    </xf>
    <xf numFmtId="0" fontId="1" fillId="0" borderId="2" xfId="0" applyFont="1" applyFill="1" applyBorder="1" applyAlignment="1">
      <alignment horizontal="left" vertical="center" wrapText="1"/>
    </xf>
    <xf numFmtId="0" fontId="1" fillId="0" borderId="0" xfId="0" applyFont="1" applyFill="1" applyAlignment="1">
      <alignment horizontal="center" vertical="center" wrapText="1"/>
    </xf>
    <xf numFmtId="177" fontId="1" fillId="0" borderId="2" xfId="64" applyNumberFormat="1" applyFont="1" applyFill="1" applyBorder="1" applyAlignment="1" applyProtection="1">
      <alignment horizontal="center" vertical="center" wrapText="1"/>
    </xf>
    <xf numFmtId="179" fontId="5" fillId="0" borderId="2" xfId="0" applyNumberFormat="1" applyFont="1" applyFill="1" applyBorder="1" applyAlignment="1" applyProtection="1">
      <alignment horizontal="center" vertical="center" wrapText="1"/>
    </xf>
    <xf numFmtId="178" fontId="5" fillId="0" borderId="2" xfId="0" applyNumberFormat="1" applyFont="1" applyFill="1" applyBorder="1" applyAlignment="1" applyProtection="1">
      <alignment horizontal="center" vertical="center"/>
    </xf>
    <xf numFmtId="182" fontId="5" fillId="0" borderId="3" xfId="0" applyNumberFormat="1" applyFont="1" applyFill="1" applyBorder="1" applyAlignment="1" applyProtection="1">
      <alignment horizontal="left" vertical="center" wrapText="1"/>
    </xf>
    <xf numFmtId="182" fontId="5" fillId="0" borderId="4" xfId="0" applyNumberFormat="1" applyFont="1" applyFill="1" applyBorder="1" applyAlignment="1" applyProtection="1">
      <alignment horizontal="left" vertical="center" wrapText="1"/>
    </xf>
    <xf numFmtId="182" fontId="5" fillId="0" borderId="5" xfId="0" applyNumberFormat="1" applyFont="1" applyFill="1" applyBorder="1" applyAlignment="1" applyProtection="1">
      <alignment horizontal="left" vertical="center" wrapText="1"/>
    </xf>
    <xf numFmtId="57" fontId="1" fillId="0" borderId="2" xfId="0" applyNumberFormat="1" applyFont="1" applyFill="1" applyBorder="1" applyAlignment="1" applyProtection="1">
      <alignment horizontal="center" vertical="center" wrapText="1"/>
    </xf>
    <xf numFmtId="0" fontId="7" fillId="0" borderId="2" xfId="0" applyFont="1" applyFill="1" applyBorder="1" applyAlignment="1">
      <alignment vertical="center" wrapText="1"/>
    </xf>
    <xf numFmtId="184" fontId="5" fillId="0" borderId="3" xfId="0" applyNumberFormat="1" applyFont="1" applyFill="1" applyBorder="1" applyAlignment="1">
      <alignment horizontal="left" vertical="center" wrapText="1"/>
    </xf>
    <xf numFmtId="184" fontId="5" fillId="0" borderId="4" xfId="0" applyNumberFormat="1" applyFont="1" applyFill="1" applyBorder="1" applyAlignment="1">
      <alignment horizontal="left" vertical="center" wrapText="1"/>
    </xf>
    <xf numFmtId="184" fontId="5" fillId="0" borderId="5" xfId="0" applyNumberFormat="1" applyFont="1" applyFill="1" applyBorder="1" applyAlignment="1">
      <alignment horizontal="left" vertical="center" wrapText="1"/>
    </xf>
    <xf numFmtId="0" fontId="7" fillId="0" borderId="2" xfId="0" applyFont="1" applyFill="1" applyBorder="1" applyAlignment="1" applyProtection="1">
      <alignment vertical="center" wrapText="1"/>
    </xf>
    <xf numFmtId="57" fontId="7" fillId="0" borderId="2" xfId="0" applyNumberFormat="1" applyFont="1" applyFill="1" applyBorder="1" applyAlignment="1" applyProtection="1">
      <alignment horizontal="center" vertical="center" wrapText="1"/>
    </xf>
    <xf numFmtId="186" fontId="5" fillId="0" borderId="3" xfId="54" applyNumberFormat="1" applyFont="1" applyFill="1" applyBorder="1" applyAlignment="1">
      <alignment horizontal="left" vertical="center" wrapText="1"/>
    </xf>
    <xf numFmtId="186" fontId="5" fillId="0" borderId="4" xfId="54" applyNumberFormat="1" applyFont="1" applyFill="1" applyBorder="1" applyAlignment="1">
      <alignment horizontal="left" vertical="center" wrapText="1"/>
    </xf>
    <xf numFmtId="186" fontId="5" fillId="0" borderId="5" xfId="54" applyNumberFormat="1" applyFont="1" applyFill="1" applyBorder="1" applyAlignment="1">
      <alignment horizontal="left" vertical="center" wrapText="1"/>
    </xf>
    <xf numFmtId="49" fontId="7" fillId="0" borderId="2" xfId="54" applyNumberFormat="1" applyFont="1" applyFill="1" applyBorder="1" applyAlignment="1">
      <alignment horizontal="left" vertical="center" wrapText="1"/>
    </xf>
    <xf numFmtId="49" fontId="1" fillId="0" borderId="2" xfId="0" applyNumberFormat="1" applyFont="1" applyFill="1" applyBorder="1" applyAlignment="1" applyProtection="1">
      <alignment horizontal="center" vertical="center" wrapText="1"/>
    </xf>
    <xf numFmtId="0" fontId="1" fillId="0" borderId="2" xfId="64" applyNumberFormat="1" applyFont="1" applyFill="1" applyBorder="1" applyAlignment="1" applyProtection="1">
      <alignment horizontal="left" vertical="center" wrapText="1"/>
    </xf>
    <xf numFmtId="183" fontId="5" fillId="0" borderId="3" xfId="0" applyNumberFormat="1" applyFont="1" applyFill="1" applyBorder="1" applyAlignment="1" applyProtection="1">
      <alignment horizontal="center" vertical="center" wrapText="1"/>
    </xf>
    <xf numFmtId="183" fontId="5" fillId="0" borderId="4" xfId="0" applyNumberFormat="1" applyFont="1" applyFill="1" applyBorder="1" applyAlignment="1" applyProtection="1">
      <alignment horizontal="center" vertical="center" wrapText="1"/>
    </xf>
    <xf numFmtId="183" fontId="5" fillId="0" borderId="5" xfId="0" applyNumberFormat="1" applyFont="1" applyFill="1" applyBorder="1" applyAlignment="1" applyProtection="1">
      <alignment horizontal="center" vertical="center" wrapText="1"/>
    </xf>
    <xf numFmtId="0" fontId="8" fillId="0" borderId="2" xfId="0" applyFont="1" applyFill="1" applyBorder="1" applyAlignment="1">
      <alignment horizontal="center" vertical="center"/>
    </xf>
    <xf numFmtId="186" fontId="5" fillId="0" borderId="3" xfId="0" applyNumberFormat="1" applyFont="1" applyFill="1" applyBorder="1" applyAlignment="1">
      <alignment horizontal="left" vertical="center" wrapText="1"/>
    </xf>
    <xf numFmtId="186" fontId="5" fillId="0" borderId="4" xfId="0" applyNumberFormat="1" applyFont="1" applyFill="1" applyBorder="1" applyAlignment="1">
      <alignment horizontal="left" vertical="center" wrapText="1"/>
    </xf>
    <xf numFmtId="186" fontId="5" fillId="0" borderId="5" xfId="0" applyNumberFormat="1" applyFont="1" applyFill="1" applyBorder="1" applyAlignment="1">
      <alignment horizontal="left" vertical="center" wrapText="1"/>
    </xf>
    <xf numFmtId="181" fontId="4" fillId="0" borderId="2" xfId="22" applyNumberFormat="1" applyFont="1" applyFill="1" applyBorder="1" applyAlignment="1">
      <alignment horizontal="center" vertical="center" wrapText="1"/>
    </xf>
    <xf numFmtId="0" fontId="1" fillId="0" borderId="2" xfId="22" applyFont="1" applyFill="1" applyBorder="1" applyAlignment="1">
      <alignment horizontal="left" vertical="center" wrapText="1"/>
    </xf>
    <xf numFmtId="185" fontId="5" fillId="0" borderId="2" xfId="0" applyNumberFormat="1" applyFont="1" applyFill="1" applyBorder="1" applyAlignment="1">
      <alignment horizontal="center" vertical="center"/>
    </xf>
    <xf numFmtId="188" fontId="5" fillId="0" borderId="2" xfId="0" applyNumberFormat="1" applyFont="1" applyFill="1" applyBorder="1" applyAlignment="1">
      <alignment horizontal="center" vertical="center"/>
    </xf>
    <xf numFmtId="178" fontId="4" fillId="0" borderId="2" xfId="0" applyNumberFormat="1" applyFont="1" applyFill="1" applyBorder="1" applyAlignment="1" applyProtection="1">
      <alignment horizontal="center" vertical="center" wrapText="1"/>
    </xf>
    <xf numFmtId="182" fontId="5" fillId="0" borderId="3" xfId="0" applyNumberFormat="1" applyFont="1" applyFill="1" applyBorder="1" applyAlignment="1">
      <alignment horizontal="left" vertical="center" wrapText="1"/>
    </xf>
    <xf numFmtId="182" fontId="5" fillId="0" borderId="4" xfId="0" applyNumberFormat="1" applyFont="1" applyFill="1" applyBorder="1" applyAlignment="1">
      <alignment horizontal="left" vertical="center" wrapText="1"/>
    </xf>
    <xf numFmtId="182" fontId="5" fillId="0" borderId="5" xfId="0" applyNumberFormat="1" applyFont="1" applyFill="1" applyBorder="1" applyAlignment="1">
      <alignment horizontal="left" vertical="center" wrapText="1"/>
    </xf>
    <xf numFmtId="0" fontId="1" fillId="0" borderId="2" xfId="64" applyFont="1" applyFill="1" applyBorder="1" applyAlignment="1">
      <alignment horizontal="left" vertical="center" wrapText="1"/>
    </xf>
    <xf numFmtId="0" fontId="1" fillId="0" borderId="2" xfId="64" applyNumberFormat="1" applyFont="1" applyFill="1" applyBorder="1" applyAlignment="1" applyProtection="1">
      <alignment horizontal="center" vertical="center"/>
    </xf>
    <xf numFmtId="0" fontId="1" fillId="0" borderId="2" xfId="64" applyNumberFormat="1" applyFont="1" applyFill="1" applyBorder="1" applyAlignment="1" applyProtection="1">
      <alignment horizontal="center" vertical="center" wrapText="1"/>
    </xf>
    <xf numFmtId="187" fontId="5" fillId="0" borderId="3" xfId="64" applyNumberFormat="1" applyFont="1" applyFill="1" applyBorder="1" applyAlignment="1" applyProtection="1">
      <alignment horizontal="center" vertical="center" wrapText="1"/>
    </xf>
    <xf numFmtId="187" fontId="5" fillId="0" borderId="4" xfId="64" applyNumberFormat="1" applyFont="1" applyFill="1" applyBorder="1" applyAlignment="1" applyProtection="1">
      <alignment horizontal="center" vertical="center" wrapText="1"/>
    </xf>
    <xf numFmtId="187" fontId="5" fillId="0" borderId="5" xfId="64" applyNumberFormat="1" applyFont="1" applyFill="1" applyBorder="1" applyAlignment="1" applyProtection="1">
      <alignment horizontal="center" vertical="center" wrapText="1"/>
    </xf>
    <xf numFmtId="182" fontId="5" fillId="0" borderId="3" xfId="64" applyNumberFormat="1" applyFont="1" applyFill="1" applyBorder="1" applyAlignment="1" applyProtection="1">
      <alignment horizontal="left" vertical="center" wrapText="1"/>
    </xf>
    <xf numFmtId="182" fontId="5" fillId="0" borderId="4" xfId="64" applyNumberFormat="1" applyFont="1" applyFill="1" applyBorder="1" applyAlignment="1" applyProtection="1">
      <alignment horizontal="left" vertical="center" wrapText="1"/>
    </xf>
    <xf numFmtId="182" fontId="5" fillId="0" borderId="5" xfId="64" applyNumberFormat="1" applyFont="1" applyFill="1" applyBorder="1" applyAlignment="1" applyProtection="1">
      <alignment horizontal="left" vertical="center" wrapText="1"/>
    </xf>
    <xf numFmtId="0" fontId="1" fillId="0" borderId="2" xfId="0" applyNumberFormat="1" applyFont="1" applyFill="1" applyBorder="1" applyAlignment="1" applyProtection="1">
      <alignment horizontal="left" vertical="center" wrapText="1"/>
    </xf>
    <xf numFmtId="0" fontId="7" fillId="0" borderId="2" xfId="0" applyFont="1" applyFill="1" applyBorder="1" applyAlignment="1">
      <alignment horizontal="center" vertical="center"/>
    </xf>
    <xf numFmtId="189" fontId="5" fillId="0" borderId="2" xfId="0" applyNumberFormat="1" applyFont="1" applyFill="1" applyBorder="1" applyAlignment="1" applyProtection="1">
      <alignment horizontal="center" vertical="center" wrapText="1"/>
    </xf>
    <xf numFmtId="177" fontId="1" fillId="0" borderId="2" xfId="0" applyNumberFormat="1" applyFont="1" applyFill="1" applyBorder="1" applyAlignment="1" applyProtection="1">
      <alignment horizontal="center" vertical="center" wrapText="1"/>
    </xf>
    <xf numFmtId="177" fontId="1" fillId="0" borderId="2" xfId="0" applyNumberFormat="1" applyFont="1" applyFill="1" applyBorder="1" applyAlignment="1">
      <alignment horizontal="center" vertical="center" wrapText="1"/>
    </xf>
    <xf numFmtId="186" fontId="5" fillId="0" borderId="3" xfId="0" applyNumberFormat="1" applyFont="1" applyFill="1" applyBorder="1" applyAlignment="1" applyProtection="1">
      <alignment horizontal="left" vertical="center" wrapText="1"/>
    </xf>
    <xf numFmtId="186" fontId="5" fillId="0" borderId="4" xfId="0" applyNumberFormat="1" applyFont="1" applyFill="1" applyBorder="1" applyAlignment="1" applyProtection="1">
      <alignment horizontal="left" vertical="center" wrapText="1"/>
    </xf>
    <xf numFmtId="186" fontId="5" fillId="0" borderId="5" xfId="0" applyNumberFormat="1" applyFont="1" applyFill="1" applyBorder="1" applyAlignment="1" applyProtection="1">
      <alignment horizontal="left" vertical="center" wrapText="1"/>
    </xf>
    <xf numFmtId="0" fontId="7" fillId="0" borderId="2" xfId="64" applyFont="1" applyFill="1" applyBorder="1" applyAlignment="1" applyProtection="1">
      <alignment horizontal="center" vertical="center" wrapText="1"/>
    </xf>
    <xf numFmtId="0" fontId="1" fillId="0" borderId="2" xfId="73" applyFont="1" applyFill="1" applyBorder="1" applyAlignment="1" applyProtection="1">
      <alignment horizontal="center" vertical="center" wrapText="1"/>
    </xf>
  </cellXfs>
  <cellStyles count="78">
    <cellStyle name="常规" xfId="0" builtinId="0"/>
    <cellStyle name="货币[0]" xfId="1" builtinId="7"/>
    <cellStyle name="常规 2 2 2 2"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常规 15 2" xfId="10"/>
    <cellStyle name="60% - 强调文字颜色 3" xfId="11" builtinId="40"/>
    <cellStyle name="超链接" xfId="12" builtinId="8"/>
    <cellStyle name="百分比" xfId="13" builtinId="5"/>
    <cellStyle name="已访问的超链接" xfId="14" builtinId="9"/>
    <cellStyle name="常规 12 7" xfId="15"/>
    <cellStyle name="注释" xfId="16" builtinId="10"/>
    <cellStyle name="常规 6" xfId="17"/>
    <cellStyle name="60% - 强调文字颜色 2" xfId="18" builtinId="36"/>
    <cellStyle name="标题 4" xfId="19" builtinId="19"/>
    <cellStyle name="警告文本" xfId="20" builtinId="11"/>
    <cellStyle name="标题" xfId="21" builtinId="15"/>
    <cellStyle name="常规 5 2" xfId="22"/>
    <cellStyle name="常规 12" xfId="23"/>
    <cellStyle name="解释性文本" xfId="24" builtinId="53"/>
    <cellStyle name="标题 1" xfId="25" builtinId="16"/>
    <cellStyle name="标题 2" xfId="26" builtinId="17"/>
    <cellStyle name="常规 5 2 2"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常规 8 2" xfId="41"/>
    <cellStyle name="强调文字颜色 1" xfId="42" builtinId="29"/>
    <cellStyle name="常规 2 2 2" xfId="43"/>
    <cellStyle name="20% - 强调文字颜色 1" xfId="44" builtinId="30"/>
    <cellStyle name="40% - 强调文字颜色 1" xfId="45" builtinId="31"/>
    <cellStyle name="常规 2 2 3" xfId="46"/>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常规 2 2" xfId="54"/>
    <cellStyle name="40% - 强调文字颜色 5" xfId="55" builtinId="47"/>
    <cellStyle name="60% - 强调文字颜色 5" xfId="56" builtinId="48"/>
    <cellStyle name="强调文字颜色 6" xfId="57" builtinId="49"/>
    <cellStyle name="常规 10" xfId="58"/>
    <cellStyle name="40% - 强调文字颜色 6" xfId="59" builtinId="51"/>
    <cellStyle name="60% - 强调文字颜色 6" xfId="60" builtinId="52"/>
    <cellStyle name="常规 11" xfId="61"/>
    <cellStyle name="常规 4" xfId="62"/>
    <cellStyle name="常规 12 5" xfId="63"/>
    <cellStyle name="常规 2" xfId="64"/>
    <cellStyle name="常规 2 2 3 2" xfId="65"/>
    <cellStyle name="常规 22" xfId="66"/>
    <cellStyle name="常规 23" xfId="67"/>
    <cellStyle name="常规 3" xfId="68"/>
    <cellStyle name="常规 40" xfId="69"/>
    <cellStyle name="常规 5" xfId="70"/>
    <cellStyle name="常规 5 3" xfId="71"/>
    <cellStyle name="常规 5 4" xfId="72"/>
    <cellStyle name="常规 7" xfId="73"/>
    <cellStyle name="常规 8" xfId="74"/>
    <cellStyle name="常规 9" xfId="75"/>
    <cellStyle name="常规_Sheet1" xfId="76"/>
    <cellStyle name="好 2" xfId="77"/>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8"/>
  <sheetViews>
    <sheetView tabSelected="1" topLeftCell="A73" workbookViewId="0">
      <selection activeCell="D37" sqref="D37"/>
    </sheetView>
  </sheetViews>
  <sheetFormatPr defaultColWidth="9" defaultRowHeight="36" customHeight="1"/>
  <cols>
    <col min="1" max="1" width="7.625" style="1" customWidth="1"/>
    <col min="2" max="2" width="14.25" style="1" customWidth="1"/>
    <col min="3" max="3" width="9" style="1"/>
    <col min="4" max="4" width="33.625" style="1" customWidth="1"/>
    <col min="5" max="5" width="6.375" style="1" customWidth="1"/>
    <col min="6" max="6" width="13.125" style="1" customWidth="1"/>
    <col min="7" max="7" width="17.75" style="1" customWidth="1"/>
    <col min="8" max="8" width="21.875" style="1" customWidth="1"/>
    <col min="9" max="16384" width="9" style="1"/>
  </cols>
  <sheetData>
    <row r="1" ht="39.75" customHeight="1" spans="1:9">
      <c r="A1" s="2" t="s">
        <v>0</v>
      </c>
      <c r="B1" s="3"/>
      <c r="C1" s="3"/>
      <c r="D1" s="3"/>
      <c r="E1" s="3"/>
      <c r="F1" s="3"/>
      <c r="G1" s="3"/>
      <c r="H1" s="3"/>
      <c r="I1" s="3"/>
    </row>
    <row r="2" ht="48.75" customHeight="1" spans="1:9">
      <c r="A2" s="4" t="s">
        <v>1</v>
      </c>
      <c r="B2" s="4" t="s">
        <v>2</v>
      </c>
      <c r="C2" s="4" t="s">
        <v>3</v>
      </c>
      <c r="D2" s="4" t="s">
        <v>4</v>
      </c>
      <c r="E2" s="4" t="s">
        <v>5</v>
      </c>
      <c r="F2" s="4" t="s">
        <v>6</v>
      </c>
      <c r="G2" s="4" t="s">
        <v>7</v>
      </c>
      <c r="H2" s="4" t="s">
        <v>8</v>
      </c>
      <c r="I2" s="4" t="s">
        <v>9</v>
      </c>
    </row>
    <row r="3" customHeight="1" spans="1:9">
      <c r="A3" s="5">
        <f>B4+B35+B51+B56+B62+B65</f>
        <v>56</v>
      </c>
      <c r="B3" s="5"/>
      <c r="C3" s="5"/>
      <c r="D3" s="5"/>
      <c r="E3" s="5"/>
      <c r="F3" s="6">
        <f>F4+F35+F51+F56+F62+F65</f>
        <v>2382.807706</v>
      </c>
      <c r="G3" s="6">
        <f>G4+G35+G51+G56+G62+G65</f>
        <v>445.95</v>
      </c>
      <c r="H3" s="7"/>
      <c r="I3" s="16"/>
    </row>
    <row r="4" customHeight="1" spans="1:9">
      <c r="A4" s="8" t="s">
        <v>10</v>
      </c>
      <c r="B4" s="9">
        <f>B5+B18+B22</f>
        <v>27</v>
      </c>
      <c r="C4" s="9"/>
      <c r="D4" s="9"/>
      <c r="E4" s="9"/>
      <c r="F4" s="6">
        <f>F5+F18+F22</f>
        <v>1407.5338</v>
      </c>
      <c r="G4" s="6">
        <f>G5+G18+G22</f>
        <v>262.6</v>
      </c>
      <c r="H4" s="10"/>
      <c r="I4" s="16"/>
    </row>
    <row r="5" customHeight="1" spans="1:9">
      <c r="A5" s="11" t="s">
        <v>11</v>
      </c>
      <c r="B5" s="12">
        <f>COUNTA(A6:A17)</f>
        <v>12</v>
      </c>
      <c r="C5" s="13"/>
      <c r="D5" s="13"/>
      <c r="E5" s="14"/>
      <c r="F5" s="6">
        <f>SUM(F6:F17)/10000</f>
        <v>625.1338</v>
      </c>
      <c r="G5" s="6">
        <f>SUM(G6:G17)/10000</f>
        <v>157</v>
      </c>
      <c r="H5" s="15"/>
      <c r="I5" s="16"/>
    </row>
    <row r="6" ht="138.75" customHeight="1" spans="1:9">
      <c r="A6" s="16">
        <v>1</v>
      </c>
      <c r="B6" s="17" t="s">
        <v>12</v>
      </c>
      <c r="C6" s="18" t="s">
        <v>13</v>
      </c>
      <c r="D6" s="17" t="s">
        <v>14</v>
      </c>
      <c r="E6" s="18" t="s">
        <v>15</v>
      </c>
      <c r="F6" s="18">
        <v>4500000</v>
      </c>
      <c r="G6" s="18">
        <v>1150000</v>
      </c>
      <c r="H6" s="17" t="s">
        <v>16</v>
      </c>
      <c r="I6" s="16" t="s">
        <v>17</v>
      </c>
    </row>
    <row r="7" ht="114.75" customHeight="1" spans="1:9">
      <c r="A7" s="16">
        <v>2</v>
      </c>
      <c r="B7" s="17" t="s">
        <v>18</v>
      </c>
      <c r="C7" s="18" t="s">
        <v>13</v>
      </c>
      <c r="D7" s="17" t="s">
        <v>19</v>
      </c>
      <c r="E7" s="18" t="s">
        <v>20</v>
      </c>
      <c r="F7" s="19">
        <v>428660</v>
      </c>
      <c r="G7" s="18">
        <v>80000</v>
      </c>
      <c r="H7" s="17" t="s">
        <v>21</v>
      </c>
      <c r="I7" s="16"/>
    </row>
    <row r="8" ht="114.75" customHeight="1" spans="1:9">
      <c r="A8" s="16">
        <v>3</v>
      </c>
      <c r="B8" s="17" t="s">
        <v>22</v>
      </c>
      <c r="C8" s="18" t="s">
        <v>13</v>
      </c>
      <c r="D8" s="17" t="s">
        <v>23</v>
      </c>
      <c r="E8" s="18" t="s">
        <v>24</v>
      </c>
      <c r="F8" s="18">
        <v>300000</v>
      </c>
      <c r="G8" s="20">
        <v>50000</v>
      </c>
      <c r="H8" s="17" t="s">
        <v>25</v>
      </c>
      <c r="I8" s="16" t="s">
        <v>17</v>
      </c>
    </row>
    <row r="9" ht="147.75" customHeight="1" spans="1:9">
      <c r="A9" s="16">
        <v>4</v>
      </c>
      <c r="B9" s="17" t="s">
        <v>26</v>
      </c>
      <c r="C9" s="18" t="s">
        <v>13</v>
      </c>
      <c r="D9" s="17" t="s">
        <v>27</v>
      </c>
      <c r="E9" s="18" t="s">
        <v>28</v>
      </c>
      <c r="F9" s="19">
        <v>202342</v>
      </c>
      <c r="G9" s="18">
        <v>60000</v>
      </c>
      <c r="H9" s="17" t="s">
        <v>29</v>
      </c>
      <c r="I9" s="16"/>
    </row>
    <row r="10" ht="177.75" customHeight="1" spans="1:9">
      <c r="A10" s="16">
        <v>5</v>
      </c>
      <c r="B10" s="17" t="s">
        <v>30</v>
      </c>
      <c r="C10" s="18" t="s">
        <v>13</v>
      </c>
      <c r="D10" s="17" t="s">
        <v>31</v>
      </c>
      <c r="E10" s="18" t="s">
        <v>28</v>
      </c>
      <c r="F10" s="19">
        <v>190000</v>
      </c>
      <c r="G10" s="18">
        <v>40000</v>
      </c>
      <c r="H10" s="17" t="s">
        <v>32</v>
      </c>
      <c r="I10" s="16"/>
    </row>
    <row r="11" ht="114.75" customHeight="1" spans="1:9">
      <c r="A11" s="16">
        <v>6</v>
      </c>
      <c r="B11" s="21" t="s">
        <v>33</v>
      </c>
      <c r="C11" s="18" t="s">
        <v>13</v>
      </c>
      <c r="D11" s="17" t="s">
        <v>34</v>
      </c>
      <c r="E11" s="18" t="s">
        <v>28</v>
      </c>
      <c r="F11" s="18">
        <v>151600</v>
      </c>
      <c r="G11" s="18">
        <v>40000</v>
      </c>
      <c r="H11" s="22" t="s">
        <v>35</v>
      </c>
      <c r="I11" s="28"/>
    </row>
    <row r="12" ht="123" customHeight="1" spans="1:9">
      <c r="A12" s="16">
        <v>7</v>
      </c>
      <c r="B12" s="17" t="s">
        <v>36</v>
      </c>
      <c r="C12" s="18" t="s">
        <v>13</v>
      </c>
      <c r="D12" s="17" t="s">
        <v>37</v>
      </c>
      <c r="E12" s="18" t="s">
        <v>38</v>
      </c>
      <c r="F12" s="18">
        <v>126367</v>
      </c>
      <c r="G12" s="18">
        <v>40000</v>
      </c>
      <c r="H12" s="21" t="s">
        <v>39</v>
      </c>
      <c r="I12" s="16"/>
    </row>
    <row r="13" ht="147" customHeight="1" spans="1:9">
      <c r="A13" s="16">
        <v>8</v>
      </c>
      <c r="B13" s="17" t="s">
        <v>40</v>
      </c>
      <c r="C13" s="18" t="s">
        <v>13</v>
      </c>
      <c r="D13" s="17" t="s">
        <v>41</v>
      </c>
      <c r="E13" s="18" t="s">
        <v>28</v>
      </c>
      <c r="F13" s="18">
        <v>120000</v>
      </c>
      <c r="G13" s="18">
        <v>40000</v>
      </c>
      <c r="H13" s="17" t="s">
        <v>42</v>
      </c>
      <c r="I13" s="16"/>
    </row>
    <row r="14" ht="114.75" customHeight="1" spans="1:9">
      <c r="A14" s="16">
        <v>9</v>
      </c>
      <c r="B14" s="23" t="s">
        <v>43</v>
      </c>
      <c r="C14" s="18" t="s">
        <v>13</v>
      </c>
      <c r="D14" s="24" t="s">
        <v>44</v>
      </c>
      <c r="E14" s="25" t="s">
        <v>28</v>
      </c>
      <c r="F14" s="25">
        <v>63000</v>
      </c>
      <c r="G14" s="26">
        <v>19000</v>
      </c>
      <c r="H14" s="23" t="s">
        <v>45</v>
      </c>
      <c r="I14" s="16"/>
    </row>
    <row r="15" ht="127.5" customHeight="1" spans="1:9">
      <c r="A15" s="16">
        <v>10</v>
      </c>
      <c r="B15" s="23" t="s">
        <v>46</v>
      </c>
      <c r="C15" s="18" t="s">
        <v>13</v>
      </c>
      <c r="D15" s="24" t="s">
        <v>47</v>
      </c>
      <c r="E15" s="25" t="s">
        <v>20</v>
      </c>
      <c r="F15" s="27">
        <v>60000</v>
      </c>
      <c r="G15" s="26">
        <v>18000</v>
      </c>
      <c r="H15" s="23" t="s">
        <v>48</v>
      </c>
      <c r="I15" s="16"/>
    </row>
    <row r="16" ht="130.5" customHeight="1" spans="1:9">
      <c r="A16" s="16">
        <v>11</v>
      </c>
      <c r="B16" s="23" t="s">
        <v>49</v>
      </c>
      <c r="C16" s="28" t="s">
        <v>13</v>
      </c>
      <c r="D16" s="23" t="s">
        <v>50</v>
      </c>
      <c r="E16" s="25" t="s">
        <v>51</v>
      </c>
      <c r="F16" s="25">
        <v>59700</v>
      </c>
      <c r="G16" s="26">
        <v>18000</v>
      </c>
      <c r="H16" s="23" t="s">
        <v>52</v>
      </c>
      <c r="I16" s="49"/>
    </row>
    <row r="17" ht="174.75" customHeight="1" spans="1:9">
      <c r="A17" s="16">
        <v>12</v>
      </c>
      <c r="B17" s="17" t="s">
        <v>53</v>
      </c>
      <c r="C17" s="18" t="s">
        <v>13</v>
      </c>
      <c r="D17" s="17" t="s">
        <v>54</v>
      </c>
      <c r="E17" s="18" t="s">
        <v>28</v>
      </c>
      <c r="F17" s="18">
        <v>49669</v>
      </c>
      <c r="G17" s="18">
        <v>15000</v>
      </c>
      <c r="H17" s="17" t="s">
        <v>55</v>
      </c>
      <c r="I17" s="16"/>
    </row>
    <row r="18" customHeight="1" spans="1:9">
      <c r="A18" s="29" t="s">
        <v>56</v>
      </c>
      <c r="B18" s="30">
        <f>COUNTA(A19:A21)</f>
        <v>3</v>
      </c>
      <c r="C18" s="31"/>
      <c r="D18" s="31"/>
      <c r="E18" s="32"/>
      <c r="F18" s="6">
        <f>SUM(F19:F21)/10000</f>
        <v>577.5</v>
      </c>
      <c r="G18" s="6">
        <f>SUM(G19:G21)/10000</f>
        <v>105.6</v>
      </c>
      <c r="H18" s="17"/>
      <c r="I18" s="16"/>
    </row>
    <row r="19" ht="113.25" customHeight="1" spans="1:9">
      <c r="A19" s="16">
        <v>13</v>
      </c>
      <c r="B19" s="17" t="s">
        <v>57</v>
      </c>
      <c r="C19" s="33" t="s">
        <v>13</v>
      </c>
      <c r="D19" s="17" t="s">
        <v>58</v>
      </c>
      <c r="E19" s="18" t="s">
        <v>59</v>
      </c>
      <c r="F19" s="18">
        <v>5600000</v>
      </c>
      <c r="G19" s="18">
        <v>1000000</v>
      </c>
      <c r="H19" s="17" t="s">
        <v>60</v>
      </c>
      <c r="I19" s="16" t="s">
        <v>61</v>
      </c>
    </row>
    <row r="20" ht="192.75" customHeight="1" spans="1:9">
      <c r="A20" s="16">
        <v>14</v>
      </c>
      <c r="B20" s="17" t="s">
        <v>62</v>
      </c>
      <c r="C20" s="18" t="s">
        <v>13</v>
      </c>
      <c r="D20" s="17" t="s">
        <v>63</v>
      </c>
      <c r="E20" s="18" t="s">
        <v>64</v>
      </c>
      <c r="F20" s="18">
        <v>160000</v>
      </c>
      <c r="G20" s="18">
        <v>50000</v>
      </c>
      <c r="H20" s="23" t="s">
        <v>65</v>
      </c>
      <c r="I20" s="16" t="s">
        <v>61</v>
      </c>
    </row>
    <row r="21" ht="159.75" customHeight="1" spans="1:9">
      <c r="A21" s="16">
        <v>15</v>
      </c>
      <c r="B21" s="17" t="s">
        <v>66</v>
      </c>
      <c r="C21" s="18" t="s">
        <v>13</v>
      </c>
      <c r="D21" s="17" t="s">
        <v>67</v>
      </c>
      <c r="E21" s="18" t="s">
        <v>64</v>
      </c>
      <c r="F21" s="18">
        <v>15000</v>
      </c>
      <c r="G21" s="18">
        <v>6000</v>
      </c>
      <c r="H21" s="17" t="s">
        <v>68</v>
      </c>
      <c r="I21" s="16" t="s">
        <v>61</v>
      </c>
    </row>
    <row r="22" customHeight="1" spans="1:9">
      <c r="A22" s="29" t="s">
        <v>69</v>
      </c>
      <c r="B22" s="34">
        <f>COUNTA(A23:A34)</f>
        <v>12</v>
      </c>
      <c r="C22" s="35"/>
      <c r="D22" s="35"/>
      <c r="E22" s="36"/>
      <c r="F22" s="6">
        <f>SUM(F23:F34)/10000</f>
        <v>204.9</v>
      </c>
      <c r="G22" s="6">
        <f>SUM(G23:G34)/10000</f>
        <v>0</v>
      </c>
      <c r="H22" s="23"/>
      <c r="I22" s="86"/>
    </row>
    <row r="23" ht="110.25" customHeight="1" spans="1:9">
      <c r="A23" s="16">
        <v>16</v>
      </c>
      <c r="B23" s="17" t="s">
        <v>70</v>
      </c>
      <c r="C23" s="28" t="s">
        <v>13</v>
      </c>
      <c r="D23" s="17" t="s">
        <v>71</v>
      </c>
      <c r="E23" s="18" t="s">
        <v>72</v>
      </c>
      <c r="F23" s="18">
        <v>800000</v>
      </c>
      <c r="G23" s="18" t="s">
        <v>73</v>
      </c>
      <c r="H23" s="37" t="s">
        <v>74</v>
      </c>
      <c r="I23" s="86"/>
    </row>
    <row r="24" ht="138" customHeight="1" spans="1:9">
      <c r="A24" s="16">
        <v>17</v>
      </c>
      <c r="B24" s="17" t="s">
        <v>75</v>
      </c>
      <c r="C24" s="28" t="s">
        <v>13</v>
      </c>
      <c r="D24" s="17" t="s">
        <v>76</v>
      </c>
      <c r="E24" s="18" t="s">
        <v>72</v>
      </c>
      <c r="F24" s="38">
        <v>250000</v>
      </c>
      <c r="G24" s="18" t="s">
        <v>73</v>
      </c>
      <c r="H24" s="37" t="s">
        <v>74</v>
      </c>
      <c r="I24" s="86"/>
    </row>
    <row r="25" ht="93.75" customHeight="1" spans="1:9">
      <c r="A25" s="16">
        <v>18</v>
      </c>
      <c r="B25" s="17" t="s">
        <v>77</v>
      </c>
      <c r="C25" s="18" t="s">
        <v>13</v>
      </c>
      <c r="D25" s="17" t="s">
        <v>78</v>
      </c>
      <c r="E25" s="18" t="s">
        <v>72</v>
      </c>
      <c r="F25" s="18">
        <v>200000</v>
      </c>
      <c r="G25" s="18" t="s">
        <v>73</v>
      </c>
      <c r="H25" s="39" t="s">
        <v>74</v>
      </c>
      <c r="I25" s="17"/>
    </row>
    <row r="26" ht="93.75" customHeight="1" spans="1:9">
      <c r="A26" s="16">
        <v>19</v>
      </c>
      <c r="B26" s="40" t="s">
        <v>79</v>
      </c>
      <c r="C26" s="28" t="s">
        <v>13</v>
      </c>
      <c r="D26" s="40" t="s">
        <v>80</v>
      </c>
      <c r="E26" s="18" t="s">
        <v>72</v>
      </c>
      <c r="F26" s="18">
        <v>189000</v>
      </c>
      <c r="G26" s="18" t="s">
        <v>73</v>
      </c>
      <c r="H26" s="37" t="s">
        <v>74</v>
      </c>
      <c r="I26" s="86"/>
    </row>
    <row r="27" ht="93.75" customHeight="1" spans="1:9">
      <c r="A27" s="16">
        <v>20</v>
      </c>
      <c r="B27" s="40" t="s">
        <v>81</v>
      </c>
      <c r="C27" s="28" t="s">
        <v>13</v>
      </c>
      <c r="D27" s="40" t="s">
        <v>82</v>
      </c>
      <c r="E27" s="18" t="s">
        <v>72</v>
      </c>
      <c r="F27" s="18">
        <v>130000</v>
      </c>
      <c r="G27" s="18" t="s">
        <v>73</v>
      </c>
      <c r="H27" s="37" t="s">
        <v>74</v>
      </c>
      <c r="I27" s="86"/>
    </row>
    <row r="28" ht="137.25" customHeight="1" spans="1:9">
      <c r="A28" s="16">
        <v>21</v>
      </c>
      <c r="B28" s="17" t="s">
        <v>83</v>
      </c>
      <c r="C28" s="28" t="s">
        <v>13</v>
      </c>
      <c r="D28" s="17" t="s">
        <v>84</v>
      </c>
      <c r="E28" s="18" t="s">
        <v>72</v>
      </c>
      <c r="F28" s="18">
        <v>120000</v>
      </c>
      <c r="G28" s="18" t="s">
        <v>73</v>
      </c>
      <c r="H28" s="37" t="s">
        <v>74</v>
      </c>
      <c r="I28" s="86"/>
    </row>
    <row r="29" ht="137.25" customHeight="1" spans="1:9">
      <c r="A29" s="16">
        <v>22</v>
      </c>
      <c r="B29" s="17" t="s">
        <v>85</v>
      </c>
      <c r="C29" s="28" t="s">
        <v>13</v>
      </c>
      <c r="D29" s="17" t="s">
        <v>86</v>
      </c>
      <c r="E29" s="18" t="s">
        <v>72</v>
      </c>
      <c r="F29" s="18">
        <v>95000</v>
      </c>
      <c r="G29" s="18" t="s">
        <v>73</v>
      </c>
      <c r="H29" s="37" t="s">
        <v>74</v>
      </c>
      <c r="I29" s="86"/>
    </row>
    <row r="30" ht="108.75" customHeight="1" spans="1:9">
      <c r="A30" s="16">
        <v>23</v>
      </c>
      <c r="B30" s="17" t="s">
        <v>87</v>
      </c>
      <c r="C30" s="28" t="s">
        <v>13</v>
      </c>
      <c r="D30" s="17" t="s">
        <v>88</v>
      </c>
      <c r="E30" s="18" t="s">
        <v>72</v>
      </c>
      <c r="F30" s="18">
        <v>80000</v>
      </c>
      <c r="G30" s="18" t="s">
        <v>73</v>
      </c>
      <c r="H30" s="37" t="s">
        <v>74</v>
      </c>
      <c r="I30" s="86"/>
    </row>
    <row r="31" ht="222.75" customHeight="1" spans="1:9">
      <c r="A31" s="16">
        <v>24</v>
      </c>
      <c r="B31" s="17" t="s">
        <v>89</v>
      </c>
      <c r="C31" s="28" t="s">
        <v>13</v>
      </c>
      <c r="D31" s="17" t="s">
        <v>90</v>
      </c>
      <c r="E31" s="18" t="s">
        <v>91</v>
      </c>
      <c r="F31" s="18">
        <v>73000</v>
      </c>
      <c r="G31" s="18" t="s">
        <v>73</v>
      </c>
      <c r="H31" s="37" t="s">
        <v>74</v>
      </c>
      <c r="I31" s="86"/>
    </row>
    <row r="32" ht="127.5" customHeight="1" spans="1:9">
      <c r="A32" s="16">
        <v>25</v>
      </c>
      <c r="B32" s="17" t="s">
        <v>92</v>
      </c>
      <c r="C32" s="28" t="s">
        <v>13</v>
      </c>
      <c r="D32" s="17" t="s">
        <v>93</v>
      </c>
      <c r="E32" s="18" t="s">
        <v>72</v>
      </c>
      <c r="F32" s="38">
        <v>42000</v>
      </c>
      <c r="G32" s="18" t="s">
        <v>73</v>
      </c>
      <c r="H32" s="37" t="s">
        <v>94</v>
      </c>
      <c r="I32" s="86"/>
    </row>
    <row r="33" ht="125.25" customHeight="1" spans="1:9">
      <c r="A33" s="16">
        <v>26</v>
      </c>
      <c r="B33" s="17" t="s">
        <v>95</v>
      </c>
      <c r="C33" s="41" t="s">
        <v>13</v>
      </c>
      <c r="D33" s="17" t="s">
        <v>96</v>
      </c>
      <c r="E33" s="18" t="s">
        <v>97</v>
      </c>
      <c r="F33" s="42">
        <v>40000</v>
      </c>
      <c r="G33" s="18" t="s">
        <v>73</v>
      </c>
      <c r="H33" s="17" t="s">
        <v>74</v>
      </c>
      <c r="I33" s="86"/>
    </row>
    <row r="34" ht="141" customHeight="1" spans="1:9">
      <c r="A34" s="16">
        <v>27</v>
      </c>
      <c r="B34" s="17" t="s">
        <v>98</v>
      </c>
      <c r="C34" s="28" t="s">
        <v>13</v>
      </c>
      <c r="D34" s="17" t="s">
        <v>99</v>
      </c>
      <c r="E34" s="18" t="s">
        <v>72</v>
      </c>
      <c r="F34" s="38">
        <v>30000</v>
      </c>
      <c r="G34" s="18" t="s">
        <v>73</v>
      </c>
      <c r="H34" s="37" t="s">
        <v>94</v>
      </c>
      <c r="I34" s="86"/>
    </row>
    <row r="35" customHeight="1" spans="1:9">
      <c r="A35" s="8" t="s">
        <v>100</v>
      </c>
      <c r="B35" s="43">
        <f>B36+B41+B44</f>
        <v>12</v>
      </c>
      <c r="C35" s="43"/>
      <c r="D35" s="43"/>
      <c r="E35" s="43"/>
      <c r="F35" s="44">
        <f>F36+F41+F44</f>
        <v>445.6908</v>
      </c>
      <c r="G35" s="44">
        <f>G36+G41+G44</f>
        <v>18.1</v>
      </c>
      <c r="H35" s="17"/>
      <c r="I35" s="16"/>
    </row>
    <row r="36" customHeight="1" spans="1:9">
      <c r="A36" s="29" t="s">
        <v>101</v>
      </c>
      <c r="B36" s="45">
        <f>COUNTA(A37:A40)</f>
        <v>4</v>
      </c>
      <c r="C36" s="46"/>
      <c r="D36" s="46"/>
      <c r="E36" s="47"/>
      <c r="F36" s="6">
        <f>SUM(F37:F40)/10000</f>
        <v>76.6958</v>
      </c>
      <c r="G36" s="6">
        <f>SUM(G37:G40)/10000</f>
        <v>17</v>
      </c>
      <c r="H36" s="17"/>
      <c r="I36" s="16"/>
    </row>
    <row r="37" ht="132" customHeight="1" spans="1:9">
      <c r="A37" s="16">
        <v>28</v>
      </c>
      <c r="B37" s="17" t="s">
        <v>102</v>
      </c>
      <c r="C37" s="18" t="s">
        <v>13</v>
      </c>
      <c r="D37" s="39" t="s">
        <v>103</v>
      </c>
      <c r="E37" s="48" t="s">
        <v>38</v>
      </c>
      <c r="F37" s="18">
        <v>300000</v>
      </c>
      <c r="G37" s="18">
        <v>60000</v>
      </c>
      <c r="H37" s="17" t="s">
        <v>35</v>
      </c>
      <c r="I37" s="16"/>
    </row>
    <row r="38" ht="121.5" customHeight="1" spans="1:9">
      <c r="A38" s="16">
        <v>29</v>
      </c>
      <c r="B38" s="23" t="s">
        <v>104</v>
      </c>
      <c r="C38" s="26" t="s">
        <v>13</v>
      </c>
      <c r="D38" s="49" t="s">
        <v>105</v>
      </c>
      <c r="E38" s="26" t="s">
        <v>28</v>
      </c>
      <c r="F38" s="26">
        <v>250000</v>
      </c>
      <c r="G38" s="26">
        <v>50000</v>
      </c>
      <c r="H38" s="23" t="s">
        <v>106</v>
      </c>
      <c r="I38" s="16"/>
    </row>
    <row r="39" ht="138" customHeight="1" spans="1:9">
      <c r="A39" s="16">
        <v>30</v>
      </c>
      <c r="B39" s="40" t="s">
        <v>107</v>
      </c>
      <c r="C39" s="18" t="s">
        <v>13</v>
      </c>
      <c r="D39" s="21" t="s">
        <v>108</v>
      </c>
      <c r="E39" s="28" t="s">
        <v>28</v>
      </c>
      <c r="F39" s="28">
        <v>116958</v>
      </c>
      <c r="G39" s="28">
        <v>30000</v>
      </c>
      <c r="H39" s="40" t="s">
        <v>109</v>
      </c>
      <c r="I39" s="16"/>
    </row>
    <row r="40" ht="121.5" customHeight="1" spans="1:9">
      <c r="A40" s="16">
        <v>31</v>
      </c>
      <c r="B40" s="40" t="s">
        <v>110</v>
      </c>
      <c r="C40" s="18" t="s">
        <v>13</v>
      </c>
      <c r="D40" s="21" t="s">
        <v>111</v>
      </c>
      <c r="E40" s="28" t="s">
        <v>28</v>
      </c>
      <c r="F40" s="28">
        <v>100000</v>
      </c>
      <c r="G40" s="28">
        <v>30000</v>
      </c>
      <c r="H40" s="40" t="s">
        <v>112</v>
      </c>
      <c r="I40" s="16"/>
    </row>
    <row r="41" customHeight="1" spans="1:9">
      <c r="A41" s="29" t="s">
        <v>56</v>
      </c>
      <c r="B41" s="50">
        <f>COUNTA(A42:A43)</f>
        <v>2</v>
      </c>
      <c r="C41" s="51"/>
      <c r="D41" s="51"/>
      <c r="E41" s="52"/>
      <c r="F41" s="6">
        <f>SUM(F42:F43)/10000</f>
        <v>2.995</v>
      </c>
      <c r="G41" s="6">
        <f>SUM(G42:G43)/10000</f>
        <v>1.1</v>
      </c>
      <c r="H41" s="40"/>
      <c r="I41" s="16"/>
    </row>
    <row r="42" ht="187.5" customHeight="1" spans="1:9">
      <c r="A42" s="16">
        <v>32</v>
      </c>
      <c r="B42" s="53" t="s">
        <v>113</v>
      </c>
      <c r="C42" s="18" t="s">
        <v>13</v>
      </c>
      <c r="D42" s="17" t="s">
        <v>114</v>
      </c>
      <c r="E42" s="54" t="s">
        <v>64</v>
      </c>
      <c r="F42" s="27">
        <v>19600</v>
      </c>
      <c r="G42" s="18">
        <v>6000</v>
      </c>
      <c r="H42" s="22" t="s">
        <v>115</v>
      </c>
      <c r="I42" s="16" t="s">
        <v>61</v>
      </c>
    </row>
    <row r="43" ht="192" customHeight="1" spans="1:9">
      <c r="A43" s="16">
        <v>33</v>
      </c>
      <c r="B43" s="39" t="s">
        <v>116</v>
      </c>
      <c r="C43" s="18" t="s">
        <v>13</v>
      </c>
      <c r="D43" s="17" t="s">
        <v>117</v>
      </c>
      <c r="E43" s="18" t="s">
        <v>64</v>
      </c>
      <c r="F43" s="18">
        <v>10350</v>
      </c>
      <c r="G43" s="18">
        <v>5000</v>
      </c>
      <c r="H43" s="17" t="s">
        <v>118</v>
      </c>
      <c r="I43" s="16" t="s">
        <v>61</v>
      </c>
    </row>
    <row r="44" customHeight="1" spans="1:9">
      <c r="A44" s="29" t="s">
        <v>69</v>
      </c>
      <c r="B44" s="55">
        <f>COUNTA(A45:A50)</f>
        <v>6</v>
      </c>
      <c r="C44" s="56"/>
      <c r="D44" s="56"/>
      <c r="E44" s="57"/>
      <c r="F44" s="6">
        <f>SUM(F45:F50)/10000</f>
        <v>366</v>
      </c>
      <c r="G44" s="6">
        <f>SUM(G45:G50)/10000</f>
        <v>0</v>
      </c>
      <c r="H44" s="58"/>
      <c r="I44" s="16"/>
    </row>
    <row r="45" ht="115.5" customHeight="1" spans="1:9">
      <c r="A45" s="16">
        <v>34</v>
      </c>
      <c r="B45" s="40" t="s">
        <v>119</v>
      </c>
      <c r="C45" s="28" t="s">
        <v>13</v>
      </c>
      <c r="D45" s="40" t="s">
        <v>120</v>
      </c>
      <c r="E45" s="28" t="s">
        <v>72</v>
      </c>
      <c r="F45" s="28">
        <v>1700000</v>
      </c>
      <c r="G45" s="59" t="s">
        <v>73</v>
      </c>
      <c r="H45" s="37" t="s">
        <v>74</v>
      </c>
      <c r="I45" s="16"/>
    </row>
    <row r="46" ht="115.5" customHeight="1" spans="1:9">
      <c r="A46" s="16">
        <v>35</v>
      </c>
      <c r="B46" s="40" t="s">
        <v>121</v>
      </c>
      <c r="C46" s="28" t="s">
        <v>13</v>
      </c>
      <c r="D46" s="40" t="s">
        <v>122</v>
      </c>
      <c r="E46" s="28" t="s">
        <v>72</v>
      </c>
      <c r="F46" s="28">
        <v>1000000</v>
      </c>
      <c r="G46" s="59" t="s">
        <v>73</v>
      </c>
      <c r="H46" s="37" t="s">
        <v>74</v>
      </c>
      <c r="I46" s="16"/>
    </row>
    <row r="47" ht="153" customHeight="1" spans="1:9">
      <c r="A47" s="16">
        <v>36</v>
      </c>
      <c r="B47" s="17" t="s">
        <v>123</v>
      </c>
      <c r="C47" s="16" t="s">
        <v>13</v>
      </c>
      <c r="D47" s="17" t="s">
        <v>124</v>
      </c>
      <c r="E47" s="18" t="s">
        <v>72</v>
      </c>
      <c r="F47" s="38">
        <v>350000</v>
      </c>
      <c r="G47" s="18" t="s">
        <v>73</v>
      </c>
      <c r="H47" s="37" t="s">
        <v>74</v>
      </c>
      <c r="I47" s="16"/>
    </row>
    <row r="48" ht="115.5" customHeight="1" spans="1:9">
      <c r="A48" s="16">
        <v>37</v>
      </c>
      <c r="B48" s="40" t="s">
        <v>125</v>
      </c>
      <c r="C48" s="28" t="s">
        <v>13</v>
      </c>
      <c r="D48" s="40" t="s">
        <v>126</v>
      </c>
      <c r="E48" s="18" t="s">
        <v>91</v>
      </c>
      <c r="F48" s="38">
        <v>300000</v>
      </c>
      <c r="G48" s="59" t="s">
        <v>73</v>
      </c>
      <c r="H48" s="37" t="s">
        <v>74</v>
      </c>
      <c r="I48" s="16"/>
    </row>
    <row r="49" ht="115.5" customHeight="1" spans="1:9">
      <c r="A49" s="16">
        <v>38</v>
      </c>
      <c r="B49" s="17" t="s">
        <v>127</v>
      </c>
      <c r="C49" s="28" t="s">
        <v>13</v>
      </c>
      <c r="D49" s="17" t="s">
        <v>128</v>
      </c>
      <c r="E49" s="18" t="s">
        <v>72</v>
      </c>
      <c r="F49" s="18">
        <v>200000</v>
      </c>
      <c r="G49" s="18" t="s">
        <v>73</v>
      </c>
      <c r="H49" s="37" t="s">
        <v>74</v>
      </c>
      <c r="I49" s="16"/>
    </row>
    <row r="50" ht="115.5" customHeight="1" spans="1:9">
      <c r="A50" s="16">
        <v>39</v>
      </c>
      <c r="B50" s="60" t="s">
        <v>129</v>
      </c>
      <c r="C50" s="28" t="s">
        <v>13</v>
      </c>
      <c r="D50" s="60" t="s">
        <v>130</v>
      </c>
      <c r="E50" s="18" t="s">
        <v>72</v>
      </c>
      <c r="F50" s="38">
        <v>110000</v>
      </c>
      <c r="G50" s="59" t="s">
        <v>73</v>
      </c>
      <c r="H50" s="37" t="s">
        <v>74</v>
      </c>
      <c r="I50" s="16"/>
    </row>
    <row r="51" customHeight="1" spans="1:9">
      <c r="A51" s="8" t="s">
        <v>131</v>
      </c>
      <c r="B51" s="61">
        <f>B52+B54</f>
        <v>2</v>
      </c>
      <c r="C51" s="62"/>
      <c r="D51" s="62"/>
      <c r="E51" s="63"/>
      <c r="F51" s="6">
        <f>F52+F54</f>
        <v>43.309281</v>
      </c>
      <c r="G51" s="6">
        <f>G52+G54</f>
        <v>8</v>
      </c>
      <c r="H51" s="17"/>
      <c r="I51" s="16"/>
    </row>
    <row r="52" customHeight="1" spans="1:9">
      <c r="A52" s="11" t="s">
        <v>11</v>
      </c>
      <c r="B52" s="45">
        <f>COUNTA(A53)</f>
        <v>1</v>
      </c>
      <c r="C52" s="46"/>
      <c r="D52" s="46"/>
      <c r="E52" s="47"/>
      <c r="F52" s="6">
        <f>SUM(F53)/10000</f>
        <v>18.309281</v>
      </c>
      <c r="G52" s="6">
        <f>SUM(G53)/10000</f>
        <v>8</v>
      </c>
      <c r="H52" s="17"/>
      <c r="I52" s="16"/>
    </row>
    <row r="53" ht="123" customHeight="1" spans="1:9">
      <c r="A53" s="64">
        <v>40</v>
      </c>
      <c r="B53" s="17" t="s">
        <v>132</v>
      </c>
      <c r="C53" s="18" t="s">
        <v>13</v>
      </c>
      <c r="D53" s="39" t="s">
        <v>133</v>
      </c>
      <c r="E53" s="18" t="s">
        <v>134</v>
      </c>
      <c r="F53" s="18">
        <v>183092.81</v>
      </c>
      <c r="G53" s="18">
        <v>80000</v>
      </c>
      <c r="H53" s="17" t="s">
        <v>135</v>
      </c>
      <c r="I53" s="16"/>
    </row>
    <row r="54" customHeight="1" spans="1:9">
      <c r="A54" s="29" t="s">
        <v>136</v>
      </c>
      <c r="B54" s="65">
        <f>COUNTA(A55)</f>
        <v>1</v>
      </c>
      <c r="C54" s="66"/>
      <c r="D54" s="66"/>
      <c r="E54" s="67"/>
      <c r="F54" s="68">
        <f>SUM(F55)/10000</f>
        <v>25</v>
      </c>
      <c r="G54" s="68">
        <f>SUM(G55)/10000</f>
        <v>0</v>
      </c>
      <c r="H54" s="69"/>
      <c r="I54" s="16"/>
    </row>
    <row r="55" ht="112.5" customHeight="1" spans="1:9">
      <c r="A55" s="16">
        <v>41</v>
      </c>
      <c r="B55" s="17" t="s">
        <v>137</v>
      </c>
      <c r="C55" s="16" t="s">
        <v>13</v>
      </c>
      <c r="D55" s="40" t="s">
        <v>138</v>
      </c>
      <c r="E55" s="18" t="s">
        <v>91</v>
      </c>
      <c r="F55" s="18">
        <v>250000</v>
      </c>
      <c r="G55" s="18" t="s">
        <v>73</v>
      </c>
      <c r="H55" s="17" t="s">
        <v>74</v>
      </c>
      <c r="I55" s="16"/>
    </row>
    <row r="56" customHeight="1" spans="1:9">
      <c r="A56" s="70" t="s">
        <v>139</v>
      </c>
      <c r="B56" s="71">
        <f>B57+B59</f>
        <v>3</v>
      </c>
      <c r="C56" s="71"/>
      <c r="D56" s="71"/>
      <c r="E56" s="71"/>
      <c r="F56" s="72">
        <f>F57+F59</f>
        <v>90</v>
      </c>
      <c r="G56" s="72">
        <f>G57+G59</f>
        <v>29.4</v>
      </c>
      <c r="H56" s="7"/>
      <c r="I56" s="16"/>
    </row>
    <row r="57" customHeight="1" spans="1:9">
      <c r="A57" s="29" t="s">
        <v>101</v>
      </c>
      <c r="B57" s="73">
        <f>COUNTA(A58)</f>
        <v>1</v>
      </c>
      <c r="C57" s="74"/>
      <c r="D57" s="74"/>
      <c r="E57" s="75"/>
      <c r="F57" s="72">
        <f>SUM(F58)/10000</f>
        <v>8</v>
      </c>
      <c r="G57" s="72">
        <f>SUM(G58)/10000</f>
        <v>3</v>
      </c>
      <c r="H57" s="40"/>
      <c r="I57" s="16"/>
    </row>
    <row r="58" ht="122.25" customHeight="1" spans="1:9">
      <c r="A58" s="16">
        <v>42</v>
      </c>
      <c r="B58" s="17" t="s">
        <v>140</v>
      </c>
      <c r="C58" s="18" t="s">
        <v>13</v>
      </c>
      <c r="D58" s="17" t="s">
        <v>141</v>
      </c>
      <c r="E58" s="18" t="s">
        <v>20</v>
      </c>
      <c r="F58" s="18">
        <v>80000</v>
      </c>
      <c r="G58" s="18">
        <v>30000</v>
      </c>
      <c r="H58" s="17" t="s">
        <v>142</v>
      </c>
      <c r="I58" s="16"/>
    </row>
    <row r="59" customHeight="1" spans="1:9">
      <c r="A59" s="29" t="s">
        <v>136</v>
      </c>
      <c r="B59" s="50">
        <f>COUNTA(A60:A61)</f>
        <v>2</v>
      </c>
      <c r="C59" s="51"/>
      <c r="D59" s="51"/>
      <c r="E59" s="52"/>
      <c r="F59" s="72">
        <f>SUM(F60:F61)/10000</f>
        <v>82</v>
      </c>
      <c r="G59" s="72">
        <f>SUM(G60:G61)/10000</f>
        <v>26.4</v>
      </c>
      <c r="H59" s="21"/>
      <c r="I59" s="16"/>
    </row>
    <row r="60" ht="114.75" customHeight="1" spans="1:9">
      <c r="A60" s="16">
        <v>43</v>
      </c>
      <c r="B60" s="76" t="s">
        <v>143</v>
      </c>
      <c r="C60" s="18" t="s">
        <v>13</v>
      </c>
      <c r="D60" s="39" t="s">
        <v>144</v>
      </c>
      <c r="E60" s="38" t="s">
        <v>59</v>
      </c>
      <c r="F60" s="77">
        <v>500000</v>
      </c>
      <c r="G60" s="78">
        <v>200000</v>
      </c>
      <c r="H60" s="37" t="s">
        <v>145</v>
      </c>
      <c r="I60" s="16" t="s">
        <v>61</v>
      </c>
    </row>
    <row r="61" ht="114.75" customHeight="1" spans="1:9">
      <c r="A61" s="16">
        <v>44</v>
      </c>
      <c r="B61" s="17" t="s">
        <v>146</v>
      </c>
      <c r="C61" s="18" t="s">
        <v>13</v>
      </c>
      <c r="D61" s="40" t="s">
        <v>147</v>
      </c>
      <c r="E61" s="18" t="s">
        <v>59</v>
      </c>
      <c r="F61" s="18">
        <v>320000</v>
      </c>
      <c r="G61" s="18">
        <v>64000</v>
      </c>
      <c r="H61" s="40" t="s">
        <v>148</v>
      </c>
      <c r="I61" s="16" t="s">
        <v>61</v>
      </c>
    </row>
    <row r="62" customHeight="1" spans="1:9">
      <c r="A62" s="8" t="s">
        <v>149</v>
      </c>
      <c r="B62" s="79">
        <f>B63</f>
        <v>1</v>
      </c>
      <c r="C62" s="80"/>
      <c r="D62" s="80"/>
      <c r="E62" s="81"/>
      <c r="F62" s="44">
        <f>F63</f>
        <v>5.8642</v>
      </c>
      <c r="G62" s="44">
        <f>G63</f>
        <v>1.8</v>
      </c>
      <c r="H62" s="21"/>
      <c r="I62" s="16"/>
    </row>
    <row r="63" customHeight="1" spans="1:9">
      <c r="A63" s="29" t="s">
        <v>101</v>
      </c>
      <c r="B63" s="82">
        <f>COUNTA(A64)</f>
        <v>1</v>
      </c>
      <c r="C63" s="83"/>
      <c r="D63" s="83"/>
      <c r="E63" s="84"/>
      <c r="F63" s="72">
        <f>SUM(F64)/10000</f>
        <v>5.8642</v>
      </c>
      <c r="G63" s="72">
        <f>SUM(G64)/10000</f>
        <v>1.8</v>
      </c>
      <c r="H63" s="21"/>
      <c r="I63" s="16"/>
    </row>
    <row r="64" ht="199.5" customHeight="1" spans="1:9">
      <c r="A64" s="16">
        <v>45</v>
      </c>
      <c r="B64" s="85" t="s">
        <v>150</v>
      </c>
      <c r="C64" s="18" t="s">
        <v>13</v>
      </c>
      <c r="D64" s="85" t="s">
        <v>151</v>
      </c>
      <c r="E64" s="19" t="s">
        <v>20</v>
      </c>
      <c r="F64" s="19">
        <v>58642</v>
      </c>
      <c r="G64" s="19">
        <v>18000</v>
      </c>
      <c r="H64" s="40" t="s">
        <v>152</v>
      </c>
      <c r="I64" s="16"/>
    </row>
    <row r="65" customHeight="1" spans="1:9">
      <c r="A65" s="8" t="s">
        <v>153</v>
      </c>
      <c r="B65" s="87">
        <f>B66+B73</f>
        <v>11</v>
      </c>
      <c r="C65" s="87"/>
      <c r="D65" s="87"/>
      <c r="E65" s="87"/>
      <c r="F65" s="44">
        <f>F66+F73</f>
        <v>390.409625</v>
      </c>
      <c r="G65" s="44">
        <f>G66+G73</f>
        <v>126.05</v>
      </c>
      <c r="H65" s="40"/>
      <c r="I65" s="16"/>
    </row>
    <row r="66" customHeight="1" spans="1:9">
      <c r="A66" s="29" t="s">
        <v>101</v>
      </c>
      <c r="B66" s="45">
        <f>COUNTA(A67:A72)</f>
        <v>6</v>
      </c>
      <c r="C66" s="46"/>
      <c r="D66" s="46"/>
      <c r="E66" s="47"/>
      <c r="F66" s="44">
        <f>SUM(F67:F72)/10000</f>
        <v>279.909625</v>
      </c>
      <c r="G66" s="44">
        <f>SUM(G67:G72)/10000</f>
        <v>126.05</v>
      </c>
      <c r="H66" s="40"/>
      <c r="I66" s="16"/>
    </row>
    <row r="67" ht="206.25" customHeight="1" spans="1:9">
      <c r="A67" s="16">
        <v>46</v>
      </c>
      <c r="B67" s="17" t="s">
        <v>154</v>
      </c>
      <c r="C67" s="18" t="s">
        <v>155</v>
      </c>
      <c r="D67" s="39" t="s">
        <v>156</v>
      </c>
      <c r="E67" s="18" t="s">
        <v>157</v>
      </c>
      <c r="F67" s="88">
        <v>1562627.4</v>
      </c>
      <c r="G67" s="18">
        <v>1000000</v>
      </c>
      <c r="H67" s="23" t="s">
        <v>158</v>
      </c>
      <c r="I67" s="16" t="s">
        <v>17</v>
      </c>
    </row>
    <row r="68" ht="112.5" customHeight="1" spans="1:9">
      <c r="A68" s="16">
        <v>47</v>
      </c>
      <c r="B68" s="17" t="s">
        <v>159</v>
      </c>
      <c r="C68" s="18" t="s">
        <v>13</v>
      </c>
      <c r="D68" s="39" t="s">
        <v>160</v>
      </c>
      <c r="E68" s="18" t="s">
        <v>161</v>
      </c>
      <c r="F68" s="18">
        <v>557507</v>
      </c>
      <c r="G68" s="18">
        <v>111500</v>
      </c>
      <c r="H68" s="40" t="s">
        <v>162</v>
      </c>
      <c r="I68" s="16"/>
    </row>
    <row r="69" ht="112.5" customHeight="1" spans="1:9">
      <c r="A69" s="16">
        <v>48</v>
      </c>
      <c r="B69" s="17" t="s">
        <v>163</v>
      </c>
      <c r="C69" s="18" t="s">
        <v>13</v>
      </c>
      <c r="D69" s="21" t="s">
        <v>164</v>
      </c>
      <c r="E69" s="18" t="s">
        <v>165</v>
      </c>
      <c r="F69" s="18">
        <v>400000</v>
      </c>
      <c r="G69" s="18">
        <v>80000</v>
      </c>
      <c r="H69" s="40" t="s">
        <v>166</v>
      </c>
      <c r="I69" s="16"/>
    </row>
    <row r="70" ht="112.5" customHeight="1" spans="1:9">
      <c r="A70" s="16">
        <v>49</v>
      </c>
      <c r="B70" s="17" t="s">
        <v>167</v>
      </c>
      <c r="C70" s="18" t="s">
        <v>13</v>
      </c>
      <c r="D70" s="40" t="s">
        <v>168</v>
      </c>
      <c r="E70" s="18" t="s">
        <v>38</v>
      </c>
      <c r="F70" s="18">
        <v>120000</v>
      </c>
      <c r="G70" s="18">
        <v>24000</v>
      </c>
      <c r="H70" s="40" t="s">
        <v>169</v>
      </c>
      <c r="I70" s="16"/>
    </row>
    <row r="71" ht="112.5" customHeight="1" spans="1:9">
      <c r="A71" s="16">
        <v>50</v>
      </c>
      <c r="B71" s="40" t="s">
        <v>170</v>
      </c>
      <c r="C71" s="18" t="s">
        <v>13</v>
      </c>
      <c r="D71" s="40" t="s">
        <v>171</v>
      </c>
      <c r="E71" s="18" t="s">
        <v>172</v>
      </c>
      <c r="F71" s="89">
        <v>98261.85</v>
      </c>
      <c r="G71" s="18">
        <v>30000</v>
      </c>
      <c r="H71" s="40" t="s">
        <v>25</v>
      </c>
      <c r="I71" s="16" t="s">
        <v>17</v>
      </c>
    </row>
    <row r="72" ht="126.75" customHeight="1" spans="1:9">
      <c r="A72" s="16">
        <v>51</v>
      </c>
      <c r="B72" s="23" t="s">
        <v>173</v>
      </c>
      <c r="C72" s="18" t="s">
        <v>13</v>
      </c>
      <c r="D72" s="53" t="s">
        <v>174</v>
      </c>
      <c r="E72" s="25" t="s">
        <v>24</v>
      </c>
      <c r="F72" s="27">
        <v>60700</v>
      </c>
      <c r="G72" s="26">
        <v>15000</v>
      </c>
      <c r="H72" s="23" t="s">
        <v>25</v>
      </c>
      <c r="I72" s="16" t="s">
        <v>17</v>
      </c>
    </row>
    <row r="73" customHeight="1" spans="1:9">
      <c r="A73" s="29" t="s">
        <v>56</v>
      </c>
      <c r="B73" s="90">
        <f>COUNTA(A74:A78)</f>
        <v>5</v>
      </c>
      <c r="C73" s="91"/>
      <c r="D73" s="91"/>
      <c r="E73" s="92"/>
      <c r="F73" s="44">
        <f>SUM(F74:F78)/10000</f>
        <v>110.5</v>
      </c>
      <c r="G73" s="44">
        <f>SUM(G74:G78)/10000</f>
        <v>0</v>
      </c>
      <c r="H73" s="17"/>
      <c r="I73" s="16"/>
    </row>
    <row r="74" ht="130.5" customHeight="1" spans="1:9">
      <c r="A74" s="16">
        <v>52</v>
      </c>
      <c r="B74" s="17" t="s">
        <v>175</v>
      </c>
      <c r="C74" s="16" t="s">
        <v>13</v>
      </c>
      <c r="D74" s="17" t="s">
        <v>176</v>
      </c>
      <c r="E74" s="18" t="s">
        <v>97</v>
      </c>
      <c r="F74" s="18">
        <v>570000</v>
      </c>
      <c r="G74" s="18" t="s">
        <v>73</v>
      </c>
      <c r="H74" s="37" t="s">
        <v>74</v>
      </c>
      <c r="I74" s="16"/>
    </row>
    <row r="75" ht="130.5" customHeight="1" spans="1:9">
      <c r="A75" s="16">
        <v>53</v>
      </c>
      <c r="B75" s="21" t="s">
        <v>177</v>
      </c>
      <c r="C75" s="18" t="s">
        <v>13</v>
      </c>
      <c r="D75" s="23" t="s">
        <v>178</v>
      </c>
      <c r="E75" s="25" t="s">
        <v>59</v>
      </c>
      <c r="F75" s="25">
        <v>180000</v>
      </c>
      <c r="G75" s="18" t="s">
        <v>73</v>
      </c>
      <c r="H75" s="22" t="s">
        <v>74</v>
      </c>
      <c r="I75" s="22"/>
    </row>
    <row r="76" ht="97.5" customHeight="1" spans="1:9">
      <c r="A76" s="16">
        <v>54</v>
      </c>
      <c r="B76" s="21" t="s">
        <v>179</v>
      </c>
      <c r="C76" s="18" t="s">
        <v>13</v>
      </c>
      <c r="D76" s="23" t="s">
        <v>180</v>
      </c>
      <c r="E76" s="25" t="s">
        <v>59</v>
      </c>
      <c r="F76" s="25">
        <v>135000</v>
      </c>
      <c r="G76" s="18" t="s">
        <v>73</v>
      </c>
      <c r="H76" s="22" t="s">
        <v>74</v>
      </c>
      <c r="I76" s="22"/>
    </row>
    <row r="77" ht="102.75" customHeight="1" spans="1:9">
      <c r="A77" s="16">
        <v>55</v>
      </c>
      <c r="B77" s="17" t="s">
        <v>181</v>
      </c>
      <c r="C77" s="16" t="s">
        <v>13</v>
      </c>
      <c r="D77" s="17" t="s">
        <v>182</v>
      </c>
      <c r="E77" s="18" t="s">
        <v>72</v>
      </c>
      <c r="F77" s="18">
        <v>120000</v>
      </c>
      <c r="G77" s="18" t="s">
        <v>73</v>
      </c>
      <c r="H77" s="17" t="s">
        <v>74</v>
      </c>
      <c r="I77" s="16"/>
    </row>
    <row r="78" ht="95.25" customHeight="1" spans="1:9">
      <c r="A78" s="16">
        <v>56</v>
      </c>
      <c r="B78" s="23" t="s">
        <v>183</v>
      </c>
      <c r="C78" s="16" t="s">
        <v>13</v>
      </c>
      <c r="D78" s="23" t="s">
        <v>184</v>
      </c>
      <c r="E78" s="18" t="s">
        <v>91</v>
      </c>
      <c r="F78" s="93">
        <v>100000</v>
      </c>
      <c r="G78" s="94" t="s">
        <v>73</v>
      </c>
      <c r="H78" s="17" t="s">
        <v>74</v>
      </c>
      <c r="I78" s="16"/>
    </row>
  </sheetData>
  <autoFilter ref="A2:I78">
    <extLst/>
  </autoFilter>
  <mergeCells count="21">
    <mergeCell ref="A1:I1"/>
    <mergeCell ref="A3:E3"/>
    <mergeCell ref="B4:E4"/>
    <mergeCell ref="B5:E5"/>
    <mergeCell ref="B18:E18"/>
    <mergeCell ref="B22:E22"/>
    <mergeCell ref="B35:E35"/>
    <mergeCell ref="B36:E36"/>
    <mergeCell ref="B41:E41"/>
    <mergeCell ref="B44:E44"/>
    <mergeCell ref="B51:E51"/>
    <mergeCell ref="B52:E52"/>
    <mergeCell ref="B54:E54"/>
    <mergeCell ref="B56:E56"/>
    <mergeCell ref="B57:E57"/>
    <mergeCell ref="B59:E59"/>
    <mergeCell ref="B62:E62"/>
    <mergeCell ref="B63:E63"/>
    <mergeCell ref="B65:E65"/>
    <mergeCell ref="B66:E66"/>
    <mergeCell ref="B73:E73"/>
  </mergeCells>
  <printOptions horizontalCentered="1"/>
  <pageMargins left="0.708661417322835" right="0.708661417322835" top="0.748031496062992" bottom="0.748031496062992" header="0.31496062992126" footer="0.3149606299212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高新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fgw</dc:creator>
  <cp:lastModifiedBy>哈奇奇</cp:lastModifiedBy>
  <dcterms:created xsi:type="dcterms:W3CDTF">2019-12-11T07:21:00Z</dcterms:created>
  <dcterms:modified xsi:type="dcterms:W3CDTF">2020-06-02T01:42:27Z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