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goldengrape/Desktop/"/>
    </mc:Choice>
  </mc:AlternateContent>
  <xr:revisionPtr revIDLastSave="0" documentId="13_ncr:1_{913AC097-F305-FA47-973D-8EC3FBF5047E}" xr6:coauthVersionLast="44" xr6:coauthVersionMax="44" xr10:uidLastSave="{00000000-0000-0000-0000-000000000000}"/>
  <bookViews>
    <workbookView xWindow="8180" yWindow="460" windowWidth="15420" windowHeight="15540" xr2:uid="{7CE1CA1A-EB76-0B48-8CA9-7501C96CE51D}"/>
  </bookViews>
  <sheets>
    <sheet name="Sheet2" sheetId="2" r:id="rId1"/>
  </sheets>
  <definedNames>
    <definedName name="A">#REF!</definedName>
    <definedName name="ACD">#REF!</definedName>
    <definedName name="AL">#REF!</definedName>
    <definedName name="CCT">#REF!</definedName>
    <definedName name="k_conv">#REF!</definedName>
    <definedName name="n_acq">#REF!</definedName>
    <definedName name="n_adj">#REF!</definedName>
    <definedName name="n_CCT">#REF!</definedName>
    <definedName name="n_vc">#REF!</definedName>
    <definedName name="rB">#REF!</definedName>
    <definedName name="rf">#REF!</definedName>
    <definedName name="Rx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5" i="2" l="1"/>
  <c r="A13" i="2"/>
  <c r="A11" i="2"/>
  <c r="A9" i="2"/>
  <c r="A7" i="2"/>
  <c r="A5" i="2"/>
  <c r="A3" i="2"/>
</calcChain>
</file>

<file path=xl/sharedStrings.xml><?xml version="1.0" encoding="utf-8"?>
<sst xmlns="http://schemas.openxmlformats.org/spreadsheetml/2006/main" count="47" uniqueCount="25">
  <si>
    <t>rF</t>
    <phoneticPr fontId="1" type="noConversion"/>
  </si>
  <si>
    <t>rB</t>
    <phoneticPr fontId="1" type="noConversion"/>
  </si>
  <si>
    <t>CCT</t>
    <phoneticPr fontId="1" type="noConversion"/>
  </si>
  <si>
    <t>AL</t>
    <phoneticPr fontId="1" type="noConversion"/>
  </si>
  <si>
    <t>ACD</t>
    <phoneticPr fontId="1" type="noConversion"/>
  </si>
  <si>
    <t>A</t>
    <phoneticPr fontId="1" type="noConversion"/>
  </si>
  <si>
    <t>Rx</t>
    <phoneticPr fontId="1" type="noConversion"/>
  </si>
  <si>
    <t>Double_K_SRK_T(AL, Kpre, Kpost, A, REFt)</t>
    <phoneticPr fontId="1" type="noConversion"/>
  </si>
  <si>
    <t>Kpre</t>
    <phoneticPr fontId="1" type="noConversion"/>
  </si>
  <si>
    <t>Kpost</t>
    <phoneticPr fontId="1" type="noConversion"/>
  </si>
  <si>
    <t>REFt</t>
    <phoneticPr fontId="1" type="noConversion"/>
  </si>
  <si>
    <t>SRK_T(AL, Kd, A, REFt)</t>
    <phoneticPr fontId="1" type="noConversion"/>
  </si>
  <si>
    <t>Kd</t>
    <phoneticPr fontId="1" type="noConversion"/>
  </si>
  <si>
    <t>Hoffer_Q(AL, K, ACD, Rx)</t>
    <phoneticPr fontId="1" type="noConversion"/>
  </si>
  <si>
    <t>K</t>
    <phoneticPr fontId="1" type="noConversion"/>
  </si>
  <si>
    <t>Haigis(R, AC, L, A, Rx, a0, a1, a2)</t>
    <phoneticPr fontId="1" type="noConversion"/>
  </si>
  <si>
    <t>R</t>
    <phoneticPr fontId="1" type="noConversion"/>
  </si>
  <si>
    <t>AC</t>
    <phoneticPr fontId="1" type="noConversion"/>
  </si>
  <si>
    <t>L</t>
    <phoneticPr fontId="1" type="noConversion"/>
  </si>
  <si>
    <t>a0</t>
    <phoneticPr fontId="1" type="noConversion"/>
  </si>
  <si>
    <t>a1</t>
    <phoneticPr fontId="1" type="noConversion"/>
  </si>
  <si>
    <t>a2</t>
    <phoneticPr fontId="1" type="noConversion"/>
  </si>
  <si>
    <t>Haigis_L(R, AC, L, A, Rx, a0, a1, a2)</t>
    <phoneticPr fontId="1" type="noConversion"/>
  </si>
  <si>
    <t>Shammas(Kpost, L, A, R)</t>
    <phoneticPr fontId="1" type="noConversion"/>
  </si>
  <si>
    <t>BESST(rF, rB, CCT, AL, ACD, A, Rx)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</si>
</sst>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C3274-986C-2F41-8220-E994B9F21663}">
  <sheetPr codeName="Sheet2"/>
  <dimension ref="A2:I15"/>
  <sheetViews>
    <sheetView tabSelected="1" workbookViewId="0">
      <selection activeCell="A16" sqref="A16"/>
    </sheetView>
  </sheetViews>
  <sheetFormatPr baseColWidth="10" defaultRowHeight="16"/>
  <cols>
    <col min="1" max="1" width="41.1640625" bestFit="1" customWidth="1"/>
  </cols>
  <sheetData>
    <row r="2" spans="1:9">
      <c r="A2" t="s">
        <v>7</v>
      </c>
      <c r="B2" t="s">
        <v>3</v>
      </c>
      <c r="C2" t="s">
        <v>8</v>
      </c>
      <c r="D2" t="s">
        <v>9</v>
      </c>
      <c r="E2" t="s">
        <v>5</v>
      </c>
      <c r="F2" t="s">
        <v>10</v>
      </c>
    </row>
    <row r="3" spans="1:9">
      <c r="A3">
        <f>Double_K_SRK_T(B3,C3,D3,E3,F3)</f>
        <v>22.708018394244633</v>
      </c>
      <c r="B3">
        <v>23.5</v>
      </c>
      <c r="C3">
        <v>44</v>
      </c>
      <c r="D3">
        <v>42</v>
      </c>
      <c r="E3">
        <v>118</v>
      </c>
      <c r="F3">
        <v>-0.25</v>
      </c>
    </row>
    <row r="4" spans="1:9">
      <c r="A4" t="s">
        <v>11</v>
      </c>
      <c r="B4" t="s">
        <v>3</v>
      </c>
      <c r="C4" t="s">
        <v>12</v>
      </c>
      <c r="D4" t="s">
        <v>5</v>
      </c>
      <c r="E4" t="s">
        <v>10</v>
      </c>
    </row>
    <row r="5" spans="1:9">
      <c r="A5">
        <f>SRK_T(B5,C5,D5,E5)</f>
        <v>22.295095418004081</v>
      </c>
      <c r="B5">
        <v>23.5</v>
      </c>
      <c r="C5">
        <v>42.5</v>
      </c>
      <c r="D5">
        <v>118.4</v>
      </c>
      <c r="E5">
        <v>-0.5</v>
      </c>
    </row>
    <row r="6" spans="1:9">
      <c r="A6" t="s">
        <v>13</v>
      </c>
      <c r="B6" t="s">
        <v>3</v>
      </c>
      <c r="C6" t="s">
        <v>14</v>
      </c>
      <c r="D6" t="s">
        <v>4</v>
      </c>
      <c r="E6" t="s">
        <v>6</v>
      </c>
    </row>
    <row r="7" spans="1:9">
      <c r="A7">
        <f>Hoffer_Q(B7,C7,D7,E7)</f>
        <v>24.599094207253977</v>
      </c>
      <c r="B7">
        <v>22.5</v>
      </c>
      <c r="C7">
        <v>43</v>
      </c>
      <c r="D7">
        <v>3.5</v>
      </c>
      <c r="E7">
        <v>-0.5</v>
      </c>
    </row>
    <row r="8" spans="1:9">
      <c r="A8" t="s">
        <v>15</v>
      </c>
      <c r="B8" t="s">
        <v>16</v>
      </c>
      <c r="C8" t="s">
        <v>17</v>
      </c>
      <c r="D8" t="s">
        <v>18</v>
      </c>
      <c r="E8" t="s">
        <v>5</v>
      </c>
      <c r="F8" t="s">
        <v>6</v>
      </c>
      <c r="G8" t="s">
        <v>19</v>
      </c>
      <c r="H8" t="s">
        <v>20</v>
      </c>
      <c r="I8" t="s">
        <v>21</v>
      </c>
    </row>
    <row r="9" spans="1:9">
      <c r="A9">
        <f>Haigis(B9,C9,D9,E9,F9,G9,H9,I9)</f>
        <v>26.861855597008557</v>
      </c>
      <c r="B9">
        <v>7.45</v>
      </c>
      <c r="C9">
        <v>2.69</v>
      </c>
      <c r="D9">
        <v>21.44</v>
      </c>
      <c r="E9">
        <v>118</v>
      </c>
      <c r="F9">
        <v>-0.25</v>
      </c>
      <c r="G9">
        <v>1.2769999999999999</v>
      </c>
      <c r="H9">
        <v>0.4</v>
      </c>
      <c r="I9">
        <v>0.1</v>
      </c>
    </row>
    <row r="10" spans="1:9">
      <c r="A10" t="s">
        <v>22</v>
      </c>
      <c r="B10" t="s">
        <v>16</v>
      </c>
      <c r="C10" t="s">
        <v>17</v>
      </c>
      <c r="D10" t="s">
        <v>18</v>
      </c>
      <c r="E10" t="s">
        <v>5</v>
      </c>
      <c r="F10" t="s">
        <v>6</v>
      </c>
      <c r="G10" t="s">
        <v>19</v>
      </c>
      <c r="H10" t="s">
        <v>20</v>
      </c>
      <c r="I10" t="s">
        <v>21</v>
      </c>
    </row>
    <row r="11" spans="1:9">
      <c r="A11">
        <f>Haigis_L(B11,C11,D11,E11,F11,G11,H11,I11)</f>
        <v>28.301371342583899</v>
      </c>
      <c r="B11">
        <v>7.45</v>
      </c>
      <c r="C11">
        <v>2.69</v>
      </c>
      <c r="D11">
        <v>21.44</v>
      </c>
      <c r="E11">
        <v>118</v>
      </c>
      <c r="F11">
        <v>-0.25</v>
      </c>
      <c r="G11">
        <v>1.2769999999999999</v>
      </c>
      <c r="H11">
        <v>0.4</v>
      </c>
      <c r="I11">
        <v>0.1</v>
      </c>
    </row>
    <row r="12" spans="1:9">
      <c r="A12" t="s">
        <v>23</v>
      </c>
      <c r="B12" t="s">
        <v>9</v>
      </c>
      <c r="C12" t="s">
        <v>18</v>
      </c>
      <c r="D12" t="s">
        <v>5</v>
      </c>
      <c r="E12" t="s">
        <v>16</v>
      </c>
    </row>
    <row r="13" spans="1:9">
      <c r="A13">
        <f>Shammas(B13,C13,D13,E13)</f>
        <v>27.157730239850949</v>
      </c>
      <c r="B13">
        <v>40</v>
      </c>
      <c r="C13">
        <v>23.5</v>
      </c>
      <c r="D13">
        <v>118</v>
      </c>
      <c r="E13">
        <v>-0.5</v>
      </c>
    </row>
    <row r="14" spans="1:9">
      <c r="A14" t="s">
        <v>24</v>
      </c>
      <c r="B14" t="s">
        <v>0</v>
      </c>
      <c r="C14" t="s">
        <v>1</v>
      </c>
      <c r="D14" t="s">
        <v>2</v>
      </c>
      <c r="E14" t="s">
        <v>3</v>
      </c>
      <c r="F14" t="s">
        <v>4</v>
      </c>
      <c r="G14" t="s">
        <v>5</v>
      </c>
      <c r="H14" t="s">
        <v>6</v>
      </c>
    </row>
    <row r="15" spans="1:9">
      <c r="A15">
        <f>Besst(B15,C15,D15,E15,F15,G15,H15)</f>
        <v>22.811866064381618</v>
      </c>
      <c r="B15">
        <v>7.6</v>
      </c>
      <c r="C15">
        <v>7.8</v>
      </c>
      <c r="D15">
        <v>0.5</v>
      </c>
      <c r="E15">
        <v>23.5</v>
      </c>
      <c r="F15">
        <v>3.2</v>
      </c>
      <c r="G15">
        <v>119</v>
      </c>
      <c r="H15">
        <v>-1.5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 Z</dc:creator>
  <cp:lastModifiedBy>X Z</cp:lastModifiedBy>
  <dcterms:created xsi:type="dcterms:W3CDTF">2019-08-19T01:06:37Z</dcterms:created>
  <dcterms:modified xsi:type="dcterms:W3CDTF">2019-08-19T03:00:08Z</dcterms:modified>
</cp:coreProperties>
</file>