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eryungkim/Library/Mobile Documents/com~apple~CloudDocs/SMC/CRT/CRT - Plos One/CRT 1st revision/"/>
    </mc:Choice>
  </mc:AlternateContent>
  <xr:revisionPtr revIDLastSave="0" documentId="13_ncr:1_{6C4A5A4F-2C64-A746-8A7A-3B643A2AC611}" xr6:coauthVersionLast="43" xr6:coauthVersionMax="43" xr10:uidLastSave="{00000000-0000-0000-0000-000000000000}"/>
  <bookViews>
    <workbookView xWindow="14040" yWindow="460" windowWidth="19560" windowHeight="20520" tabRatio="865" xr2:uid="{00000000-000D-0000-FFFF-FFFF00000000}"/>
  </bookViews>
  <sheets>
    <sheet name="age, sex, visual acuity" sheetId="1" r:id="rId1"/>
    <sheet name="AXL" sheetId="8" r:id="rId2"/>
    <sheet name="CR " sheetId="9" r:id="rId3"/>
    <sheet name="MR" sheetId="7" r:id="rId4"/>
    <sheet name="specular microscopy" sheetId="5" r:id="rId5"/>
    <sheet name="aberrometer" sheetId="2" r:id="rId6"/>
    <sheet name="pentacam" sheetId="3" r:id="rId7"/>
    <sheet name="orbscan II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H34" i="2" l="1"/>
  <c r="AI34" i="2"/>
  <c r="AJ34" i="2"/>
  <c r="AH35" i="2"/>
  <c r="AI35" i="2"/>
  <c r="AJ35" i="2"/>
  <c r="AD34" i="2"/>
  <c r="AE34" i="2"/>
  <c r="AD35" i="2"/>
  <c r="AE35" i="2"/>
  <c r="V34" i="2"/>
  <c r="W34" i="2"/>
  <c r="X34" i="2"/>
  <c r="Y34" i="2"/>
  <c r="Z34" i="2"/>
  <c r="AA34" i="2"/>
  <c r="AB34" i="2"/>
  <c r="AC34" i="2"/>
  <c r="V35" i="2"/>
  <c r="W35" i="2"/>
  <c r="X35" i="2"/>
  <c r="Y35" i="2"/>
  <c r="Z35" i="2"/>
  <c r="AA35" i="2"/>
  <c r="AB35" i="2"/>
  <c r="AC35" i="2"/>
  <c r="U34" i="2"/>
  <c r="U35" i="2"/>
  <c r="T34" i="2"/>
  <c r="T35" i="2"/>
  <c r="Q34" i="2"/>
  <c r="R34" i="2"/>
  <c r="S34" i="2"/>
  <c r="Q35" i="2"/>
  <c r="R35" i="2"/>
  <c r="S35" i="2"/>
  <c r="N34" i="2"/>
  <c r="N35" i="2"/>
  <c r="M34" i="2"/>
  <c r="M35" i="2"/>
  <c r="L34" i="2"/>
  <c r="L35" i="2"/>
  <c r="K34" i="2"/>
  <c r="K35" i="2"/>
  <c r="J34" i="2"/>
  <c r="J35" i="2"/>
  <c r="I34" i="2"/>
  <c r="I35" i="2"/>
  <c r="H34" i="2"/>
  <c r="H35" i="2"/>
  <c r="G34" i="2"/>
  <c r="G35" i="2"/>
  <c r="F34" i="2"/>
  <c r="F35" i="2"/>
  <c r="E34" i="2"/>
  <c r="E35" i="2"/>
  <c r="D34" i="2"/>
  <c r="D35" i="2"/>
  <c r="C34" i="2"/>
  <c r="C35" i="2"/>
  <c r="N21" i="9"/>
  <c r="M21" i="9"/>
  <c r="L21" i="9"/>
  <c r="K21" i="9"/>
  <c r="J21" i="9"/>
  <c r="I21" i="9"/>
  <c r="H21" i="9"/>
  <c r="G21" i="9"/>
  <c r="F21" i="9"/>
  <c r="E21" i="9"/>
  <c r="D21" i="9"/>
  <c r="C21" i="9"/>
  <c r="N20" i="9"/>
  <c r="M20" i="9"/>
  <c r="L20" i="9"/>
  <c r="K20" i="9"/>
  <c r="J20" i="9"/>
  <c r="I20" i="9"/>
  <c r="H20" i="9"/>
  <c r="G20" i="9"/>
  <c r="F20" i="9"/>
  <c r="E20" i="9"/>
  <c r="D20" i="9"/>
  <c r="C20" i="9"/>
  <c r="T19" i="9"/>
  <c r="S19" i="9"/>
  <c r="R19" i="9"/>
  <c r="Q19" i="9"/>
  <c r="P19" i="9"/>
  <c r="O19" i="9"/>
  <c r="T18" i="9"/>
  <c r="S18" i="9"/>
  <c r="R18" i="9"/>
  <c r="Q18" i="9"/>
  <c r="P18" i="9"/>
  <c r="O18" i="9"/>
  <c r="T17" i="9"/>
  <c r="S17" i="9"/>
  <c r="R17" i="9"/>
  <c r="Q17" i="9"/>
  <c r="P17" i="9"/>
  <c r="O17" i="9"/>
  <c r="T16" i="9"/>
  <c r="S16" i="9"/>
  <c r="R16" i="9"/>
  <c r="Q16" i="9"/>
  <c r="P16" i="9"/>
  <c r="O16" i="9"/>
  <c r="T15" i="9"/>
  <c r="S15" i="9"/>
  <c r="R15" i="9"/>
  <c r="Q15" i="9"/>
  <c r="P15" i="9"/>
  <c r="O15" i="9"/>
  <c r="T14" i="9"/>
  <c r="S14" i="9"/>
  <c r="R14" i="9"/>
  <c r="Q14" i="9"/>
  <c r="P14" i="9"/>
  <c r="O14" i="9"/>
  <c r="T13" i="9"/>
  <c r="S13" i="9"/>
  <c r="R13" i="9"/>
  <c r="Q13" i="9"/>
  <c r="P13" i="9"/>
  <c r="O13" i="9"/>
  <c r="T12" i="9"/>
  <c r="S12" i="9"/>
  <c r="R12" i="9"/>
  <c r="Q12" i="9"/>
  <c r="P12" i="9"/>
  <c r="O12" i="9"/>
  <c r="T11" i="9"/>
  <c r="S11" i="9"/>
  <c r="R11" i="9"/>
  <c r="Q11" i="9"/>
  <c r="P11" i="9"/>
  <c r="O11" i="9"/>
  <c r="T10" i="9"/>
  <c r="S10" i="9"/>
  <c r="R10" i="9"/>
  <c r="Q10" i="9"/>
  <c r="P10" i="9"/>
  <c r="O10" i="9"/>
  <c r="T9" i="9"/>
  <c r="S9" i="9"/>
  <c r="R9" i="9"/>
  <c r="Q9" i="9"/>
  <c r="P9" i="9"/>
  <c r="O9" i="9"/>
  <c r="T8" i="9"/>
  <c r="S8" i="9"/>
  <c r="R8" i="9"/>
  <c r="Q8" i="9"/>
  <c r="P8" i="9"/>
  <c r="O8" i="9"/>
  <c r="T7" i="9"/>
  <c r="S7" i="9"/>
  <c r="R7" i="9"/>
  <c r="Q7" i="9"/>
  <c r="P7" i="9"/>
  <c r="O7" i="9"/>
  <c r="T6" i="9"/>
  <c r="S6" i="9"/>
  <c r="R6" i="9"/>
  <c r="Q6" i="9"/>
  <c r="P6" i="9"/>
  <c r="O6" i="9"/>
  <c r="T5" i="9"/>
  <c r="S5" i="9"/>
  <c r="R5" i="9"/>
  <c r="Q5" i="9"/>
  <c r="P5" i="9"/>
  <c r="O5" i="9"/>
  <c r="T4" i="9"/>
  <c r="S4" i="9"/>
  <c r="R4" i="9"/>
  <c r="Q4" i="9"/>
  <c r="P4" i="9"/>
  <c r="O4" i="9"/>
  <c r="U4" i="9" s="1"/>
  <c r="T3" i="9"/>
  <c r="S3" i="9"/>
  <c r="R3" i="9"/>
  <c r="Q3" i="9"/>
  <c r="P3" i="9"/>
  <c r="O3" i="9"/>
  <c r="T2" i="9"/>
  <c r="S2" i="9"/>
  <c r="R2" i="9"/>
  <c r="Q2" i="9"/>
  <c r="P2" i="9"/>
  <c r="O2" i="9"/>
  <c r="X9" i="9" l="1"/>
  <c r="X19" i="9"/>
  <c r="W6" i="9"/>
  <c r="V9" i="9"/>
  <c r="X16" i="9"/>
  <c r="W2" i="9"/>
  <c r="W13" i="9"/>
  <c r="X17" i="9"/>
  <c r="X6" i="9"/>
  <c r="X8" i="9"/>
  <c r="V14" i="9"/>
  <c r="V13" i="9"/>
  <c r="X14" i="9"/>
  <c r="V3" i="9"/>
  <c r="X7" i="9"/>
  <c r="V12" i="9"/>
  <c r="X18" i="9"/>
  <c r="X13" i="9"/>
  <c r="W3" i="9"/>
  <c r="V11" i="9"/>
  <c r="U10" i="9"/>
  <c r="P20" i="9"/>
  <c r="O21" i="9"/>
  <c r="X2" i="9"/>
  <c r="Q21" i="9"/>
  <c r="X10" i="9"/>
  <c r="X11" i="9"/>
  <c r="X12" i="9"/>
  <c r="V5" i="9"/>
  <c r="V6" i="9"/>
  <c r="W14" i="9"/>
  <c r="R20" i="9"/>
  <c r="W7" i="9"/>
  <c r="V15" i="9"/>
  <c r="V7" i="9"/>
  <c r="S21" i="9"/>
  <c r="X4" i="9"/>
  <c r="Z4" i="9" s="1"/>
  <c r="X5" i="9"/>
  <c r="V16" i="9"/>
  <c r="U17" i="9"/>
  <c r="V18" i="9"/>
  <c r="V8" i="9"/>
  <c r="X15" i="9"/>
  <c r="V19" i="9"/>
  <c r="W8" i="9"/>
  <c r="W19" i="9"/>
  <c r="T21" i="9"/>
  <c r="U6" i="9"/>
  <c r="W9" i="9"/>
  <c r="U12" i="9"/>
  <c r="W15" i="9"/>
  <c r="U18" i="9"/>
  <c r="S20" i="9"/>
  <c r="U16" i="9"/>
  <c r="Z16" i="9" s="1"/>
  <c r="R21" i="9"/>
  <c r="V4" i="9"/>
  <c r="V10" i="9"/>
  <c r="W4" i="9"/>
  <c r="Y4" i="9" s="1"/>
  <c r="U7" i="9"/>
  <c r="W10" i="9"/>
  <c r="U13" i="9"/>
  <c r="W16" i="9"/>
  <c r="U19" i="9"/>
  <c r="Q20" i="9"/>
  <c r="P21" i="9"/>
  <c r="U5" i="9"/>
  <c r="T20" i="9"/>
  <c r="X3" i="9"/>
  <c r="U2" i="9"/>
  <c r="W11" i="9"/>
  <c r="U14" i="9"/>
  <c r="Y14" i="9" s="1"/>
  <c r="W17" i="9"/>
  <c r="O20" i="9"/>
  <c r="V17" i="9"/>
  <c r="W5" i="9"/>
  <c r="U8" i="9"/>
  <c r="V2" i="9"/>
  <c r="U11" i="9"/>
  <c r="U3" i="9"/>
  <c r="U9" i="9"/>
  <c r="W12" i="9"/>
  <c r="U15" i="9"/>
  <c r="W18" i="9"/>
  <c r="Y18" i="9" s="1"/>
  <c r="Z14" i="9" l="1"/>
  <c r="Y10" i="9"/>
  <c r="Y5" i="9"/>
  <c r="Y12" i="9"/>
  <c r="Z5" i="9"/>
  <c r="Z10" i="9"/>
  <c r="Y9" i="9"/>
  <c r="Z17" i="9"/>
  <c r="Z12" i="9"/>
  <c r="Y17" i="9"/>
  <c r="Y7" i="9"/>
  <c r="Z15" i="9"/>
  <c r="X20" i="9"/>
  <c r="Z11" i="9"/>
  <c r="Z7" i="9"/>
  <c r="Z9" i="9"/>
  <c r="U21" i="9"/>
  <c r="U20" i="9"/>
  <c r="Y2" i="9"/>
  <c r="Y16" i="9"/>
  <c r="Y6" i="9"/>
  <c r="Z8" i="9"/>
  <c r="Z19" i="9"/>
  <c r="Z13" i="9"/>
  <c r="X21" i="9"/>
  <c r="V21" i="9"/>
  <c r="V20" i="9"/>
  <c r="Z6" i="9"/>
  <c r="Y15" i="9"/>
  <c r="Z18" i="9"/>
  <c r="Y3" i="9"/>
  <c r="Y8" i="9"/>
  <c r="Z2" i="9"/>
  <c r="Y13" i="9"/>
  <c r="Z3" i="9"/>
  <c r="W21" i="9"/>
  <c r="W20" i="9"/>
  <c r="Y19" i="9"/>
  <c r="Y11" i="9"/>
  <c r="Y21" i="9" l="1"/>
  <c r="Y20" i="9"/>
  <c r="Z21" i="9"/>
  <c r="Z20" i="9"/>
  <c r="H29" i="8" l="1"/>
  <c r="G29" i="8"/>
  <c r="F29" i="8"/>
  <c r="E29" i="8"/>
  <c r="D29" i="8"/>
  <c r="C29" i="8"/>
  <c r="H28" i="8"/>
  <c r="G28" i="8"/>
  <c r="F28" i="8"/>
  <c r="E28" i="8"/>
  <c r="D28" i="8"/>
  <c r="C28" i="8"/>
  <c r="Q27" i="8"/>
  <c r="P27" i="8"/>
  <c r="O27" i="8"/>
  <c r="L27" i="8"/>
  <c r="K27" i="8"/>
  <c r="J27" i="8"/>
  <c r="I27" i="8"/>
  <c r="Q26" i="8"/>
  <c r="P26" i="8"/>
  <c r="O26" i="8"/>
  <c r="L26" i="8"/>
  <c r="K26" i="8"/>
  <c r="J26" i="8"/>
  <c r="I26" i="8"/>
  <c r="Q25" i="8"/>
  <c r="P25" i="8"/>
  <c r="O25" i="8"/>
  <c r="L25" i="8"/>
  <c r="K25" i="8"/>
  <c r="J25" i="8"/>
  <c r="I25" i="8"/>
  <c r="Q24" i="8"/>
  <c r="P24" i="8"/>
  <c r="O24" i="8"/>
  <c r="L24" i="8"/>
  <c r="K24" i="8"/>
  <c r="J24" i="8"/>
  <c r="I24" i="8"/>
  <c r="Q23" i="8"/>
  <c r="P23" i="8"/>
  <c r="O23" i="8"/>
  <c r="L23" i="8"/>
  <c r="K23" i="8"/>
  <c r="J23" i="8"/>
  <c r="I23" i="8"/>
  <c r="Q22" i="8"/>
  <c r="P22" i="8"/>
  <c r="O22" i="8"/>
  <c r="L22" i="8"/>
  <c r="K22" i="8"/>
  <c r="J22" i="8"/>
  <c r="I22" i="8"/>
  <c r="Q21" i="8"/>
  <c r="P21" i="8"/>
  <c r="O21" i="8"/>
  <c r="L21" i="8"/>
  <c r="K21" i="8"/>
  <c r="J21" i="8"/>
  <c r="I21" i="8"/>
  <c r="Q20" i="8"/>
  <c r="P20" i="8"/>
  <c r="O20" i="8"/>
  <c r="L20" i="8"/>
  <c r="K20" i="8"/>
  <c r="J20" i="8"/>
  <c r="I20" i="8"/>
  <c r="Q19" i="8"/>
  <c r="P19" i="8"/>
  <c r="O19" i="8"/>
  <c r="L19" i="8"/>
  <c r="K19" i="8"/>
  <c r="J19" i="8"/>
  <c r="I19" i="8"/>
  <c r="Q18" i="8"/>
  <c r="P18" i="8"/>
  <c r="O18" i="8"/>
  <c r="L18" i="8"/>
  <c r="K18" i="8"/>
  <c r="J18" i="8"/>
  <c r="I18" i="8"/>
  <c r="Q17" i="8"/>
  <c r="P17" i="8"/>
  <c r="O17" i="8"/>
  <c r="L17" i="8"/>
  <c r="K17" i="8"/>
  <c r="J17" i="8"/>
  <c r="I17" i="8"/>
  <c r="Q16" i="8"/>
  <c r="P16" i="8"/>
  <c r="O16" i="8"/>
  <c r="L16" i="8"/>
  <c r="K16" i="8"/>
  <c r="J16" i="8"/>
  <c r="I16" i="8"/>
  <c r="Q15" i="8"/>
  <c r="P15" i="8"/>
  <c r="O15" i="8"/>
  <c r="L15" i="8"/>
  <c r="K15" i="8"/>
  <c r="J15" i="8"/>
  <c r="I15" i="8"/>
  <c r="Q14" i="8"/>
  <c r="P14" i="8"/>
  <c r="O14" i="8"/>
  <c r="L14" i="8"/>
  <c r="K14" i="8"/>
  <c r="J14" i="8"/>
  <c r="I14" i="8"/>
  <c r="Q13" i="8"/>
  <c r="P13" i="8"/>
  <c r="O13" i="8"/>
  <c r="L13" i="8"/>
  <c r="K13" i="8"/>
  <c r="J13" i="8"/>
  <c r="I13" i="8"/>
  <c r="Q12" i="8"/>
  <c r="P12" i="8"/>
  <c r="O12" i="8"/>
  <c r="L12" i="8"/>
  <c r="K12" i="8"/>
  <c r="J12" i="8"/>
  <c r="I12" i="8"/>
  <c r="Q11" i="8"/>
  <c r="P11" i="8"/>
  <c r="O11" i="8"/>
  <c r="L11" i="8"/>
  <c r="K11" i="8"/>
  <c r="J11" i="8"/>
  <c r="I11" i="8"/>
  <c r="Q10" i="8"/>
  <c r="P10" i="8"/>
  <c r="O10" i="8"/>
  <c r="L10" i="8"/>
  <c r="K10" i="8"/>
  <c r="J10" i="8"/>
  <c r="I10" i="8"/>
  <c r="Q9" i="8"/>
  <c r="P9" i="8"/>
  <c r="O9" i="8"/>
  <c r="L9" i="8"/>
  <c r="K9" i="8"/>
  <c r="J9" i="8"/>
  <c r="I9" i="8"/>
  <c r="Q8" i="8"/>
  <c r="P8" i="8"/>
  <c r="O8" i="8"/>
  <c r="L8" i="8"/>
  <c r="K8" i="8"/>
  <c r="J8" i="8"/>
  <c r="I8" i="8"/>
  <c r="Q7" i="8"/>
  <c r="P7" i="8"/>
  <c r="O7" i="8"/>
  <c r="L7" i="8"/>
  <c r="K7" i="8"/>
  <c r="J7" i="8"/>
  <c r="I7" i="8"/>
  <c r="Q6" i="8"/>
  <c r="P6" i="8"/>
  <c r="O6" i="8"/>
  <c r="L6" i="8"/>
  <c r="K6" i="8"/>
  <c r="J6" i="8"/>
  <c r="I6" i="8"/>
  <c r="Q5" i="8"/>
  <c r="P5" i="8"/>
  <c r="O5" i="8"/>
  <c r="L5" i="8"/>
  <c r="K5" i="8"/>
  <c r="J5" i="8"/>
  <c r="I5" i="8"/>
  <c r="Q4" i="8"/>
  <c r="P4" i="8"/>
  <c r="O4" i="8"/>
  <c r="L4" i="8"/>
  <c r="K4" i="8"/>
  <c r="J4" i="8"/>
  <c r="I4" i="8"/>
  <c r="Q3" i="8"/>
  <c r="P3" i="8"/>
  <c r="O3" i="8"/>
  <c r="L3" i="8"/>
  <c r="K3" i="8"/>
  <c r="J3" i="8"/>
  <c r="I3" i="8"/>
  <c r="Q2" i="8"/>
  <c r="P2" i="8"/>
  <c r="O2" i="8"/>
  <c r="L2" i="8"/>
  <c r="K2" i="8"/>
  <c r="J2" i="8"/>
  <c r="I2" i="8"/>
  <c r="D35" i="1"/>
  <c r="F35" i="7"/>
  <c r="E35" i="7"/>
  <c r="D35" i="7"/>
  <c r="C35" i="7"/>
  <c r="F34" i="7"/>
  <c r="E34" i="7"/>
  <c r="D34" i="7"/>
  <c r="C34" i="7"/>
  <c r="H33" i="7"/>
  <c r="G33" i="7"/>
  <c r="H32" i="7"/>
  <c r="G32" i="7"/>
  <c r="H31" i="7"/>
  <c r="G31" i="7"/>
  <c r="H30" i="7"/>
  <c r="G30" i="7"/>
  <c r="H29" i="7"/>
  <c r="G29" i="7"/>
  <c r="H28" i="7"/>
  <c r="G28" i="7"/>
  <c r="H27" i="7"/>
  <c r="G27" i="7"/>
  <c r="H26" i="7"/>
  <c r="G26" i="7"/>
  <c r="H25" i="7"/>
  <c r="H24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H15" i="7"/>
  <c r="G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H2" i="7"/>
  <c r="G2" i="7"/>
  <c r="H35" i="5"/>
  <c r="G35" i="5"/>
  <c r="F35" i="5"/>
  <c r="E35" i="5"/>
  <c r="D35" i="5"/>
  <c r="C35" i="5"/>
  <c r="H34" i="5"/>
  <c r="G34" i="5"/>
  <c r="F34" i="5"/>
  <c r="E34" i="5"/>
  <c r="D34" i="5"/>
  <c r="C34" i="5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M13" i="8" l="1"/>
  <c r="M5" i="8"/>
  <c r="N26" i="8"/>
  <c r="M7" i="8"/>
  <c r="M20" i="8"/>
  <c r="M15" i="8"/>
  <c r="M23" i="8"/>
  <c r="M6" i="8"/>
  <c r="M14" i="8"/>
  <c r="K29" i="8"/>
  <c r="O28" i="8"/>
  <c r="N4" i="8"/>
  <c r="N6" i="8"/>
  <c r="N12" i="8"/>
  <c r="N14" i="8"/>
  <c r="N20" i="8"/>
  <c r="M22" i="8"/>
  <c r="L28" i="8"/>
  <c r="P28" i="8"/>
  <c r="N22" i="8"/>
  <c r="I28" i="8"/>
  <c r="Q29" i="8"/>
  <c r="N10" i="8"/>
  <c r="M21" i="8"/>
  <c r="N5" i="8"/>
  <c r="P29" i="8"/>
  <c r="N13" i="8"/>
  <c r="N21" i="8"/>
  <c r="N7" i="8"/>
  <c r="M8" i="8"/>
  <c r="N15" i="8"/>
  <c r="M16" i="8"/>
  <c r="N23" i="8"/>
  <c r="M24" i="8"/>
  <c r="L29" i="8"/>
  <c r="N8" i="8"/>
  <c r="M9" i="8"/>
  <c r="N16" i="8"/>
  <c r="M17" i="8"/>
  <c r="N24" i="8"/>
  <c r="M25" i="8"/>
  <c r="K28" i="8"/>
  <c r="Q28" i="8"/>
  <c r="I29" i="8"/>
  <c r="M2" i="8"/>
  <c r="N9" i="8"/>
  <c r="M10" i="8"/>
  <c r="N17" i="8"/>
  <c r="M18" i="8"/>
  <c r="N25" i="8"/>
  <c r="M26" i="8"/>
  <c r="J29" i="8"/>
  <c r="N2" i="8"/>
  <c r="M3" i="8"/>
  <c r="M11" i="8"/>
  <c r="N18" i="8"/>
  <c r="M19" i="8"/>
  <c r="M27" i="8"/>
  <c r="N3" i="8"/>
  <c r="M4" i="8"/>
  <c r="N11" i="8"/>
  <c r="M12" i="8"/>
  <c r="N19" i="8"/>
  <c r="N27" i="8"/>
  <c r="J28" i="8"/>
  <c r="O29" i="8"/>
  <c r="H35" i="7"/>
  <c r="H34" i="7"/>
  <c r="G35" i="7"/>
  <c r="G34" i="7"/>
  <c r="N21" i="3"/>
  <c r="N22" i="3"/>
  <c r="N23" i="3"/>
  <c r="N24" i="3"/>
  <c r="N26" i="3"/>
  <c r="N27" i="3"/>
  <c r="N28" i="3"/>
  <c r="N29" i="3"/>
  <c r="N30" i="3"/>
  <c r="N31" i="3"/>
  <c r="N32" i="3"/>
  <c r="K21" i="3"/>
  <c r="K22" i="3"/>
  <c r="K23" i="3"/>
  <c r="K24" i="3"/>
  <c r="K25" i="3"/>
  <c r="K26" i="3"/>
  <c r="K27" i="3"/>
  <c r="K28" i="3"/>
  <c r="K29" i="3"/>
  <c r="K30" i="3"/>
  <c r="K31" i="3"/>
  <c r="K32" i="3"/>
  <c r="H26" i="3"/>
  <c r="E26" i="3"/>
  <c r="H25" i="3"/>
  <c r="E25" i="3"/>
  <c r="H24" i="3"/>
  <c r="E24" i="3"/>
  <c r="H23" i="3"/>
  <c r="E23" i="3"/>
  <c r="H22" i="3"/>
  <c r="E22" i="3"/>
  <c r="H21" i="3"/>
  <c r="E21" i="3"/>
  <c r="N29" i="8" l="1"/>
  <c r="N28" i="8"/>
  <c r="M28" i="8"/>
  <c r="M29" i="8"/>
  <c r="H18" i="3"/>
  <c r="E18" i="3"/>
  <c r="H17" i="3"/>
  <c r="E17" i="3"/>
  <c r="D33" i="3" l="1"/>
  <c r="F33" i="3"/>
  <c r="G33" i="3"/>
  <c r="I33" i="3"/>
  <c r="J33" i="3"/>
  <c r="L33" i="3"/>
  <c r="M33" i="3"/>
  <c r="D34" i="3"/>
  <c r="F34" i="3"/>
  <c r="G34" i="3"/>
  <c r="I34" i="3"/>
  <c r="J34" i="3"/>
  <c r="L34" i="3"/>
  <c r="M34" i="3"/>
  <c r="C34" i="3"/>
  <c r="C33" i="3"/>
  <c r="D34" i="1" l="1"/>
  <c r="AG35" i="2" l="1"/>
  <c r="AF35" i="2"/>
  <c r="AG34" i="2"/>
  <c r="AF34" i="2"/>
  <c r="P34" i="2"/>
  <c r="P35" i="2"/>
  <c r="O35" i="2"/>
  <c r="O34" i="2"/>
  <c r="H32" i="3" l="1"/>
  <c r="E32" i="3"/>
  <c r="H31" i="3"/>
  <c r="E31" i="3"/>
  <c r="H30" i="3"/>
  <c r="E30" i="3"/>
  <c r="H29" i="3"/>
  <c r="E29" i="3"/>
  <c r="H28" i="3"/>
  <c r="E28" i="3"/>
  <c r="H27" i="3"/>
  <c r="E27" i="3"/>
  <c r="N20" i="3" l="1"/>
  <c r="K20" i="3"/>
  <c r="H20" i="3"/>
  <c r="E20" i="3"/>
  <c r="N19" i="3"/>
  <c r="K19" i="3"/>
  <c r="H19" i="3"/>
  <c r="E19" i="3"/>
  <c r="N18" i="3"/>
  <c r="K18" i="3"/>
  <c r="N17" i="3"/>
  <c r="K17" i="3"/>
  <c r="N16" i="3"/>
  <c r="K16" i="3"/>
  <c r="H16" i="3"/>
  <c r="E16" i="3"/>
  <c r="N15" i="3"/>
  <c r="K15" i="3"/>
  <c r="H15" i="3"/>
  <c r="E15" i="3"/>
  <c r="N14" i="3"/>
  <c r="K14" i="3"/>
  <c r="H14" i="3"/>
  <c r="E14" i="3"/>
  <c r="N13" i="3"/>
  <c r="K13" i="3"/>
  <c r="H13" i="3"/>
  <c r="E13" i="3"/>
  <c r="N12" i="3"/>
  <c r="K12" i="3"/>
  <c r="H12" i="3"/>
  <c r="E12" i="3"/>
  <c r="N11" i="3"/>
  <c r="K11" i="3"/>
  <c r="H11" i="3"/>
  <c r="E11" i="3"/>
  <c r="N10" i="3"/>
  <c r="K10" i="3"/>
  <c r="H10" i="3"/>
  <c r="E10" i="3"/>
  <c r="N9" i="3"/>
  <c r="K9" i="3"/>
  <c r="H9" i="3"/>
  <c r="E9" i="3"/>
  <c r="N8" i="3"/>
  <c r="K8" i="3"/>
  <c r="H8" i="3"/>
  <c r="E8" i="3"/>
  <c r="N7" i="3"/>
  <c r="K7" i="3"/>
  <c r="H7" i="3"/>
  <c r="E7" i="3"/>
  <c r="N6" i="3"/>
  <c r="K6" i="3"/>
  <c r="H6" i="3"/>
  <c r="E6" i="3"/>
  <c r="N5" i="3"/>
  <c r="K5" i="3"/>
  <c r="H5" i="3"/>
  <c r="E5" i="3"/>
  <c r="H4" i="3"/>
  <c r="E4" i="3"/>
  <c r="H3" i="3"/>
  <c r="E3" i="3"/>
  <c r="H33" i="3" l="1"/>
  <c r="H34" i="3"/>
  <c r="N33" i="3"/>
  <c r="N34" i="3"/>
  <c r="E33" i="3"/>
  <c r="E34" i="3"/>
  <c r="K33" i="3"/>
  <c r="K34" i="3"/>
  <c r="H35" i="3" l="1"/>
  <c r="H36" i="3"/>
  <c r="H37" i="3"/>
  <c r="H38" i="3"/>
  <c r="H39" i="3"/>
  <c r="H40" i="3"/>
  <c r="H41" i="3"/>
  <c r="H42" i="3"/>
  <c r="H43" i="3"/>
  <c r="H44" i="3"/>
  <c r="H45" i="3"/>
  <c r="H46" i="3"/>
  <c r="E35" i="3"/>
  <c r="E36" i="3"/>
</calcChain>
</file>

<file path=xl/sharedStrings.xml><?xml version="1.0" encoding="utf-8"?>
<sst xmlns="http://schemas.openxmlformats.org/spreadsheetml/2006/main" count="336" uniqueCount="125">
  <si>
    <t>OD1, OS2</t>
  </si>
  <si>
    <t>log UCVA</t>
  </si>
  <si>
    <t>log BCVA</t>
  </si>
  <si>
    <t>Pre C AXL</t>
  </si>
  <si>
    <t>Pre N AXL</t>
  </si>
  <si>
    <t>Pre T AXL</t>
  </si>
  <si>
    <t>12mo C AXL</t>
  </si>
  <si>
    <t>12mo N AXL</t>
  </si>
  <si>
    <t>12mo T AXL</t>
  </si>
  <si>
    <t>Pre C-N</t>
  </si>
  <si>
    <t>Pre C-T</t>
  </si>
  <si>
    <t>12mo C-N</t>
  </si>
  <si>
    <t>12mo C-T</t>
  </si>
  <si>
    <t>delta C-N_12mo</t>
  </si>
  <si>
    <t>delta C-T_12mo</t>
  </si>
  <si>
    <t>Pre AR C Sph</t>
  </si>
  <si>
    <t>Pre AR C cyl</t>
  </si>
  <si>
    <t>12mo AR C Sph</t>
  </si>
  <si>
    <t>12mo AR C cyl</t>
  </si>
  <si>
    <t>Pre AR N Sph</t>
  </si>
  <si>
    <t>Pre AR N cyl</t>
  </si>
  <si>
    <t>12mo AR N Sph</t>
  </si>
  <si>
    <t>12mo AR N cyl</t>
  </si>
  <si>
    <t>Pre AR T Sph</t>
  </si>
  <si>
    <t>Pre AR T cyl</t>
  </si>
  <si>
    <t>12mo AR T  Sph</t>
  </si>
  <si>
    <t>12mo AR T cyl</t>
  </si>
  <si>
    <t>Pre AR C SE</t>
  </si>
  <si>
    <t>12mo AR C SE</t>
  </si>
  <si>
    <t>Pre AR N SE</t>
  </si>
  <si>
    <t>12mo AR N SE</t>
  </si>
  <si>
    <t>Pre AR T SE</t>
  </si>
  <si>
    <t>12mo AR T SE</t>
  </si>
  <si>
    <t>Pre N-C</t>
  </si>
  <si>
    <t>Pre T-C</t>
  </si>
  <si>
    <t>12mo N-C</t>
  </si>
  <si>
    <t>12mo T-C</t>
  </si>
  <si>
    <t>delta N-C_12mo</t>
  </si>
  <si>
    <t>delta T-C_12mo</t>
  </si>
  <si>
    <t>Pre MR Sph</t>
  </si>
  <si>
    <t>Pre MR cyl</t>
  </si>
  <si>
    <t>12mo MR Sph</t>
  </si>
  <si>
    <t>12mo MR cyl</t>
  </si>
  <si>
    <t>Pre MR SE</t>
  </si>
  <si>
    <t>12mo MR SE</t>
  </si>
  <si>
    <t>Pre Specular CD</t>
  </si>
  <si>
    <t>12mo Specular CD</t>
  </si>
  <si>
    <t>Pre Specular CV</t>
  </si>
  <si>
    <t>12mo Specular CV</t>
  </si>
  <si>
    <t>Pre Specular 6A</t>
  </si>
  <si>
    <t>12mo Specular 6A</t>
  </si>
  <si>
    <t>Pre</t>
  </si>
  <si>
    <t>12mo</t>
  </si>
  <si>
    <t>K1 mag</t>
  </si>
  <si>
    <t>K2 mag</t>
  </si>
  <si>
    <t>Astig mag</t>
  </si>
  <si>
    <t>delta C_12mo</t>
    <phoneticPr fontId="1" type="noConversion"/>
  </si>
  <si>
    <t>delta N_12mo</t>
    <phoneticPr fontId="1" type="noConversion"/>
  </si>
  <si>
    <t>delta T_12mo</t>
    <phoneticPr fontId="1" type="noConversion"/>
  </si>
  <si>
    <t>Astig mag</t>
    <phoneticPr fontId="1" type="noConversion"/>
  </si>
  <si>
    <t>Patient</t>
    <phoneticPr fontId="1" type="noConversion"/>
  </si>
  <si>
    <t>#1</t>
    <phoneticPr fontId="1" type="noConversion"/>
  </si>
  <si>
    <t>#2</t>
    <phoneticPr fontId="1" type="noConversion"/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</si>
  <si>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</si>
  <si>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</si>
  <si>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</si>
  <si>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</si>
  <si>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</si>
  <si>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</si>
  <si>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</si>
  <si>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</si>
  <si>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</si>
  <si>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</si>
  <si>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</si>
  <si>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</si>
  <si>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</si>
  <si>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</si>
  <si>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  <phoneticPr fontId="1" type="noConversion"/>
  </si>
  <si>
    <t>Mean</t>
    <phoneticPr fontId="1" type="noConversion"/>
  </si>
  <si>
    <t>Standard deviation</t>
    <phoneticPr fontId="1" type="noConversion"/>
  </si>
  <si>
    <t>Sex (male = 1, female = 2</t>
    <phoneticPr fontId="1" type="noConversion"/>
  </si>
  <si>
    <t>Age</t>
    <phoneticPr fontId="1" type="noConversion"/>
  </si>
  <si>
    <t>Average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</si>
  <si>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</si>
  <si>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</si>
  <si>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</si>
  <si>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#6</t>
    <phoneticPr fontId="1" type="noConversion"/>
  </si>
  <si>
    <t>#7</t>
    <phoneticPr fontId="1" type="noConversion"/>
  </si>
  <si>
    <t>#8</t>
    <phoneticPr fontId="1" type="noConversion"/>
  </si>
  <si>
    <t>#11</t>
    <phoneticPr fontId="1" type="noConversion"/>
  </si>
  <si>
    <t>#12</t>
    <phoneticPr fontId="1" type="noConversion"/>
  </si>
  <si>
    <t>#13</t>
    <phoneticPr fontId="1" type="noConversion"/>
  </si>
  <si>
    <t>#14</t>
    <phoneticPr fontId="1" type="noConversion"/>
  </si>
  <si>
    <t>#15</t>
    <phoneticPr fontId="1" type="noConversion"/>
  </si>
  <si>
    <t>Kmax</t>
    <phoneticPr fontId="1" type="noConversion"/>
  </si>
  <si>
    <t>Kmin</t>
    <phoneticPr fontId="1" type="noConversion"/>
  </si>
  <si>
    <t>Sim K's astigmatism</t>
    <phoneticPr fontId="1" type="noConversion"/>
  </si>
  <si>
    <t>Central corneal thickness</t>
    <phoneticPr fontId="1" type="noConversion"/>
  </si>
  <si>
    <t>3-mm-zone irregularity</t>
    <phoneticPr fontId="1" type="noConversion"/>
  </si>
  <si>
    <t>5-mm-zone irregularity</t>
    <phoneticPr fontId="1" type="noConversion"/>
  </si>
  <si>
    <t>pupil diameter</t>
    <phoneticPr fontId="1" type="noConversion"/>
  </si>
  <si>
    <t>white-to-white</t>
    <phoneticPr fontId="1" type="noConversion"/>
  </si>
  <si>
    <t>anterior chamber depth</t>
    <phoneticPr fontId="1" type="noConversion"/>
  </si>
  <si>
    <t>Pre</t>
    <phoneticPr fontId="1" type="noConversion"/>
  </si>
  <si>
    <t>total HOAs</t>
    <phoneticPr fontId="1" type="noConversion"/>
  </si>
  <si>
    <r>
      <t>C</t>
    </r>
    <r>
      <rPr>
        <vertAlign val="subscript"/>
        <sz val="10"/>
        <color rgb="FF000000"/>
        <rFont val="Calibri"/>
        <family val="2"/>
      </rPr>
      <t>2</t>
    </r>
    <r>
      <rPr>
        <vertAlign val="superscript"/>
        <sz val="10"/>
        <color rgb="FF000000"/>
        <rFont val="Calibri"/>
        <family val="2"/>
      </rPr>
      <t>−2</t>
    </r>
  </si>
  <si>
    <r>
      <t>C</t>
    </r>
    <r>
      <rPr>
        <vertAlign val="subscript"/>
        <sz val="10"/>
        <color rgb="FF000000"/>
        <rFont val="Calibri"/>
        <family val="2"/>
      </rPr>
      <t>2</t>
    </r>
    <r>
      <rPr>
        <vertAlign val="superscript"/>
        <sz val="10"/>
        <color rgb="FF000000"/>
        <rFont val="Calibri"/>
        <family val="2"/>
      </rPr>
      <t>0</t>
    </r>
  </si>
  <si>
    <r>
      <t>C</t>
    </r>
    <r>
      <rPr>
        <vertAlign val="subscript"/>
        <sz val="10"/>
        <color rgb="FF000000"/>
        <rFont val="Calibri"/>
        <family val="2"/>
      </rPr>
      <t>2</t>
    </r>
    <r>
      <rPr>
        <vertAlign val="superscript"/>
        <sz val="10"/>
        <color rgb="FF000000"/>
        <rFont val="Calibri"/>
        <family val="2"/>
      </rPr>
      <t>2</t>
    </r>
  </si>
  <si>
    <r>
      <t>C</t>
    </r>
    <r>
      <rPr>
        <vertAlign val="subscript"/>
        <sz val="10"/>
        <color rgb="FF000000"/>
        <rFont val="Calibri"/>
        <family val="2"/>
      </rPr>
      <t>3</t>
    </r>
    <r>
      <rPr>
        <vertAlign val="superscript"/>
        <sz val="10"/>
        <color rgb="FF000000"/>
        <rFont val="Calibri"/>
        <family val="2"/>
      </rPr>
      <t>−3</t>
    </r>
  </si>
  <si>
    <r>
      <t>C</t>
    </r>
    <r>
      <rPr>
        <vertAlign val="subscript"/>
        <sz val="10"/>
        <color rgb="FF000000"/>
        <rFont val="Calibri"/>
        <family val="2"/>
      </rPr>
      <t>3</t>
    </r>
    <r>
      <rPr>
        <vertAlign val="superscript"/>
        <sz val="10"/>
        <color rgb="FF000000"/>
        <rFont val="Calibri"/>
        <family val="2"/>
      </rPr>
      <t>−1</t>
    </r>
  </si>
  <si>
    <r>
      <t>C</t>
    </r>
    <r>
      <rPr>
        <vertAlign val="subscript"/>
        <sz val="10"/>
        <color rgb="FF000000"/>
        <rFont val="Calibri"/>
        <family val="2"/>
      </rPr>
      <t>3</t>
    </r>
    <r>
      <rPr>
        <vertAlign val="superscript"/>
        <sz val="10"/>
        <color rgb="FF000000"/>
        <rFont val="Calibri"/>
        <family val="2"/>
      </rPr>
      <t>1</t>
    </r>
  </si>
  <si>
    <r>
      <t>C</t>
    </r>
    <r>
      <rPr>
        <vertAlign val="subscript"/>
        <sz val="10"/>
        <color rgb="FF000000"/>
        <rFont val="Calibri"/>
        <family val="2"/>
      </rPr>
      <t>3</t>
    </r>
    <r>
      <rPr>
        <vertAlign val="superscript"/>
        <sz val="10"/>
        <color rgb="FF000000"/>
        <rFont val="Calibri"/>
        <family val="2"/>
      </rPr>
      <t>3</t>
    </r>
  </si>
  <si>
    <r>
      <t>C</t>
    </r>
    <r>
      <rPr>
        <vertAlign val="subscript"/>
        <sz val="10"/>
        <color rgb="FF000000"/>
        <rFont val="Calibri"/>
        <family val="2"/>
      </rPr>
      <t>4</t>
    </r>
    <r>
      <rPr>
        <vertAlign val="superscript"/>
        <sz val="10"/>
        <color rgb="FF000000"/>
        <rFont val="Calibri"/>
        <family val="2"/>
      </rPr>
      <t>−4</t>
    </r>
  </si>
  <si>
    <r>
      <t>C</t>
    </r>
    <r>
      <rPr>
        <vertAlign val="subscript"/>
        <sz val="10"/>
        <color rgb="FF000000"/>
        <rFont val="Calibri"/>
        <family val="2"/>
      </rPr>
      <t>4</t>
    </r>
    <r>
      <rPr>
        <vertAlign val="superscript"/>
        <sz val="10"/>
        <color rgb="FF000000"/>
        <rFont val="Calibri"/>
        <family val="2"/>
      </rPr>
      <t>−2</t>
    </r>
  </si>
  <si>
    <r>
      <t>C</t>
    </r>
    <r>
      <rPr>
        <vertAlign val="subscript"/>
        <sz val="10"/>
        <color rgb="FF000000"/>
        <rFont val="Calibri"/>
        <family val="2"/>
      </rPr>
      <t>4</t>
    </r>
    <r>
      <rPr>
        <vertAlign val="superscript"/>
        <sz val="10"/>
        <color rgb="FF000000"/>
        <rFont val="Calibri"/>
        <family val="2"/>
      </rPr>
      <t>0</t>
    </r>
  </si>
  <si>
    <r>
      <t>C</t>
    </r>
    <r>
      <rPr>
        <vertAlign val="subscript"/>
        <sz val="10"/>
        <color rgb="FF000000"/>
        <rFont val="Calibri"/>
        <family val="2"/>
      </rPr>
      <t>4</t>
    </r>
    <r>
      <rPr>
        <vertAlign val="superscript"/>
        <sz val="10"/>
        <color rgb="FF000000"/>
        <rFont val="Calibri"/>
        <family val="2"/>
      </rPr>
      <t>2</t>
    </r>
  </si>
  <si>
    <r>
      <t>C</t>
    </r>
    <r>
      <rPr>
        <vertAlign val="subscript"/>
        <sz val="10"/>
        <color rgb="FF000000"/>
        <rFont val="Calibri"/>
        <family val="2"/>
      </rPr>
      <t>4</t>
    </r>
    <r>
      <rPr>
        <vertAlign val="superscript"/>
        <sz val="10"/>
        <color rgb="FF000000"/>
        <rFont val="Calibri"/>
        <family val="2"/>
      </rPr>
      <t>4</t>
    </r>
  </si>
  <si>
    <t>total aberrations</t>
    <phoneticPr fontId="1" type="noConversion"/>
  </si>
  <si>
    <r>
      <t>C</t>
    </r>
    <r>
      <rPr>
        <vertAlign val="subscript"/>
        <sz val="10"/>
        <color rgb="FF000000"/>
        <rFont val="Calibri"/>
        <family val="2"/>
      </rPr>
      <t>3</t>
    </r>
    <r>
      <rPr>
        <vertAlign val="superscript"/>
        <sz val="10"/>
        <color rgb="FF000000"/>
        <rFont val="Calibri"/>
        <family val="2"/>
      </rPr>
      <t>−1</t>
    </r>
    <r>
      <rPr>
        <sz val="10"/>
        <color rgb="FF000000"/>
        <rFont val="Calibri"/>
        <family val="2"/>
      </rPr>
      <t xml:space="preserve"> + C</t>
    </r>
    <r>
      <rPr>
        <vertAlign val="subscript"/>
        <sz val="10"/>
        <color rgb="FF000000"/>
        <rFont val="Calibri"/>
        <family val="2"/>
      </rPr>
      <t>3</t>
    </r>
    <r>
      <rPr>
        <vertAlign val="superscript"/>
        <sz val="10"/>
        <color rgb="FF000000"/>
        <rFont val="Calibri"/>
        <family val="2"/>
      </rPr>
      <t>1</t>
    </r>
  </si>
  <si>
    <r>
      <t>C</t>
    </r>
    <r>
      <rPr>
        <vertAlign val="subscript"/>
        <sz val="10"/>
        <color rgb="FF000000"/>
        <rFont val="Calibri"/>
        <family val="2"/>
      </rPr>
      <t>3</t>
    </r>
    <r>
      <rPr>
        <vertAlign val="superscript"/>
        <sz val="10"/>
        <color rgb="FF000000"/>
        <rFont val="Calibri"/>
        <family val="2"/>
      </rPr>
      <t>−3</t>
    </r>
    <r>
      <rPr>
        <sz val="10"/>
        <color rgb="FF000000"/>
        <rFont val="Calibri"/>
        <family val="2"/>
      </rPr>
      <t xml:space="preserve"> + C</t>
    </r>
    <r>
      <rPr>
        <vertAlign val="subscript"/>
        <sz val="10"/>
        <color rgb="FF000000"/>
        <rFont val="Calibri"/>
        <family val="2"/>
      </rPr>
      <t>3</t>
    </r>
    <r>
      <rPr>
        <vertAlign val="superscript"/>
        <sz val="10"/>
        <color rgb="FF000000"/>
        <rFont val="Calibri"/>
        <family val="2"/>
      </rPr>
      <t>1</t>
    </r>
    <r>
      <rPr>
        <sz val="10"/>
        <color rgb="FF000000"/>
        <rFont val="Calibri"/>
        <family val="2"/>
      </rPr>
      <t xml:space="preserve"> + C</t>
    </r>
    <r>
      <rPr>
        <vertAlign val="subscript"/>
        <sz val="10"/>
        <color rgb="FF000000"/>
        <rFont val="Calibri"/>
        <family val="2"/>
      </rPr>
      <t>3</t>
    </r>
    <r>
      <rPr>
        <vertAlign val="superscript"/>
        <sz val="10"/>
        <color rgb="FF000000"/>
        <rFont val="Calibri"/>
        <family val="2"/>
      </rPr>
      <t>1</t>
    </r>
    <r>
      <rPr>
        <sz val="10"/>
        <color rgb="FF000000"/>
        <rFont val="Calibri"/>
        <family val="2"/>
      </rPr>
      <t xml:space="preserve"> + C</t>
    </r>
    <r>
      <rPr>
        <vertAlign val="subscript"/>
        <sz val="10"/>
        <color rgb="FF000000"/>
        <rFont val="Calibri"/>
        <family val="2"/>
      </rPr>
      <t>3</t>
    </r>
    <r>
      <rPr>
        <vertAlign val="superscript"/>
        <sz val="10"/>
        <color rgb="FF000000"/>
        <rFont val="Calibri"/>
        <family val="2"/>
      </rPr>
      <t>3</t>
    </r>
  </si>
  <si>
    <r>
      <t xml:space="preserve"> C</t>
    </r>
    <r>
      <rPr>
        <vertAlign val="subscript"/>
        <sz val="10"/>
        <color rgb="FF000000"/>
        <rFont val="Calibri"/>
        <family val="2"/>
      </rPr>
      <t>4</t>
    </r>
    <r>
      <rPr>
        <vertAlign val="superscript"/>
        <sz val="10"/>
        <color rgb="FF000000"/>
        <rFont val="Calibri"/>
        <family val="2"/>
      </rPr>
      <t>−4</t>
    </r>
    <r>
      <rPr>
        <sz val="10"/>
        <color rgb="FF000000"/>
        <rFont val="Calibri"/>
        <family val="2"/>
      </rPr>
      <t xml:space="preserve"> + C</t>
    </r>
    <r>
      <rPr>
        <vertAlign val="subscript"/>
        <sz val="10"/>
        <color rgb="FF000000"/>
        <rFont val="Calibri"/>
        <family val="2"/>
      </rPr>
      <t>4</t>
    </r>
    <r>
      <rPr>
        <vertAlign val="superscript"/>
        <sz val="10"/>
        <color rgb="FF000000"/>
        <rFont val="Calibri"/>
        <family val="2"/>
      </rPr>
      <t>−2</t>
    </r>
    <r>
      <rPr>
        <sz val="10"/>
        <color rgb="FF000000"/>
        <rFont val="Calibri"/>
        <family val="2"/>
      </rPr>
      <t xml:space="preserve"> + C</t>
    </r>
    <r>
      <rPr>
        <vertAlign val="subscript"/>
        <sz val="10"/>
        <color rgb="FF000000"/>
        <rFont val="Calibri"/>
        <family val="2"/>
      </rPr>
      <t>4</t>
    </r>
    <r>
      <rPr>
        <vertAlign val="superscript"/>
        <sz val="10"/>
        <color rgb="FF000000"/>
        <rFont val="Calibri"/>
        <family val="2"/>
      </rPr>
      <t>0</t>
    </r>
    <r>
      <rPr>
        <sz val="10"/>
        <color rgb="FF000000"/>
        <rFont val="Calibri"/>
        <family val="2"/>
      </rPr>
      <t xml:space="preserve"> + C</t>
    </r>
    <r>
      <rPr>
        <vertAlign val="subscript"/>
        <sz val="10"/>
        <color rgb="FF000000"/>
        <rFont val="Calibri"/>
        <family val="2"/>
      </rPr>
      <t>4</t>
    </r>
    <r>
      <rPr>
        <vertAlign val="superscript"/>
        <sz val="10"/>
        <color rgb="FF000000"/>
        <rFont val="Calibri"/>
        <family val="2"/>
      </rPr>
      <t xml:space="preserve">2 </t>
    </r>
    <r>
      <rPr>
        <sz val="10"/>
        <color rgb="FF000000"/>
        <rFont val="Calibri"/>
        <family val="2"/>
      </rPr>
      <t>+ C</t>
    </r>
    <r>
      <rPr>
        <vertAlign val="subscript"/>
        <sz val="10"/>
        <color rgb="FF000000"/>
        <rFont val="Calibri"/>
        <family val="2"/>
      </rPr>
      <t>4</t>
    </r>
    <r>
      <rPr>
        <vertAlign val="superscript"/>
        <sz val="10"/>
        <color rgb="FF000000"/>
        <rFont val="Calibri"/>
        <family val="2"/>
      </rPr>
      <t>4</t>
    </r>
  </si>
  <si>
    <t>*NA: not availiable</t>
    <phoneticPr fontId="1" type="noConversion"/>
  </si>
  <si>
    <t>*NA</t>
    <phoneticPr fontId="1" type="noConversion"/>
  </si>
  <si>
    <t>12 month</t>
    <phoneticPr fontId="1" type="noConversion"/>
  </si>
  <si>
    <t>12 momths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</si>
</sst>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_ "/>
    <numFmt numFmtId="182" formatCode="0.000_ 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rgb="FF000000"/>
      <name val="Calibri"/>
      <family val="2"/>
    </font>
    <font>
      <vertAlign val="subscript"/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NumberFormat="1" applyFont="1" applyFill="1" applyAlignment="1">
      <alignment horizontal="right" vertical="center" wrapText="1"/>
    </xf>
    <xf numFmtId="0" fontId="2" fillId="0" borderId="0" xfId="0" applyNumberFormat="1" applyFont="1" applyFill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>
      <alignment vertical="center"/>
    </xf>
    <xf numFmtId="0" fontId="3" fillId="0" borderId="0" xfId="0" applyNumberFormat="1" applyFont="1" applyFill="1" applyAlignment="1">
      <alignment horizontal="right" vertical="center"/>
    </xf>
    <xf numFmtId="0" fontId="3" fillId="0" borderId="0" xfId="0" applyNumberFormat="1" applyFont="1" applyFill="1">
      <alignment vertical="center"/>
    </xf>
    <xf numFmtId="0" fontId="2" fillId="0" borderId="0" xfId="0" applyNumberFormat="1" applyFont="1" applyFill="1" applyAlignment="1">
      <alignment horizontal="right" vertical="center"/>
    </xf>
    <xf numFmtId="0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right" vertical="center"/>
    </xf>
    <xf numFmtId="0" fontId="5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 applyBorder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 applyFill="1" applyBorder="1">
      <alignment vertical="center"/>
    </xf>
    <xf numFmtId="0" fontId="5" fillId="0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182" fontId="2" fillId="0" borderId="0" xfId="0" applyNumberFormat="1" applyFont="1">
      <alignment vertical="center"/>
    </xf>
    <xf numFmtId="182" fontId="2" fillId="0" borderId="0" xfId="0" applyNumberFormat="1" applyFont="1" applyFill="1" applyBorder="1">
      <alignment vertical="center"/>
    </xf>
    <xf numFmtId="182" fontId="2" fillId="0" borderId="0" xfId="0" applyNumberFormat="1" applyFont="1" applyFill="1">
      <alignment vertical="center"/>
    </xf>
    <xf numFmtId="177" fontId="3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>
      <alignment vertical="center"/>
    </xf>
    <xf numFmtId="177" fontId="2" fillId="0" borderId="0" xfId="0" applyNumberFormat="1" applyFont="1" applyFill="1" applyBorder="1">
      <alignment vertical="center"/>
    </xf>
    <xf numFmtId="177" fontId="2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Fill="1" applyBorder="1">
      <alignment vertical="center"/>
    </xf>
    <xf numFmtId="0" fontId="3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="80" zoomScaleNormal="80" workbookViewId="0"/>
  </sheetViews>
  <sheetFormatPr baseColWidth="10" defaultColWidth="9" defaultRowHeight="14"/>
  <cols>
    <col min="1" max="1" width="15.33203125" style="14" bestFit="1" customWidth="1"/>
    <col min="2" max="3" width="9.1640625" style="13" bestFit="1" customWidth="1"/>
    <col min="4" max="4" width="5.33203125" style="13" customWidth="1"/>
    <col min="5" max="5" width="8.6640625" style="13" customWidth="1"/>
    <col min="6" max="16384" width="9" style="13"/>
  </cols>
  <sheetData>
    <row r="1" spans="1:6" ht="45">
      <c r="A1" s="10" t="s">
        <v>60</v>
      </c>
      <c r="B1" s="11" t="s">
        <v>80</v>
      </c>
      <c r="C1" s="11" t="s">
        <v>0</v>
      </c>
      <c r="D1" s="11" t="s">
        <v>81</v>
      </c>
      <c r="E1" s="11" t="s">
        <v>1</v>
      </c>
      <c r="F1" s="13" t="s">
        <v>2</v>
      </c>
    </row>
    <row r="2" spans="1:6">
      <c r="A2" s="5" t="s">
        <v>61</v>
      </c>
      <c r="B2" s="16">
        <v>2</v>
      </c>
      <c r="C2" s="13">
        <v>1</v>
      </c>
      <c r="D2" s="13">
        <v>9</v>
      </c>
      <c r="E2" s="31">
        <v>0.69897000433601875</v>
      </c>
      <c r="F2" s="31">
        <v>4.5757490560675115E-2</v>
      </c>
    </row>
    <row r="3" spans="1:6">
      <c r="A3" s="5"/>
      <c r="B3" s="16"/>
      <c r="C3" s="13">
        <v>2</v>
      </c>
      <c r="E3" s="31">
        <v>0.3010299956639812</v>
      </c>
      <c r="F3" s="31">
        <v>0</v>
      </c>
    </row>
    <row r="4" spans="1:6">
      <c r="A4" s="5" t="s">
        <v>62</v>
      </c>
      <c r="B4" s="16">
        <v>2</v>
      </c>
      <c r="C4" s="13">
        <v>1</v>
      </c>
      <c r="D4" s="13">
        <v>9</v>
      </c>
      <c r="E4" s="31">
        <v>0.69897000433601875</v>
      </c>
      <c r="F4" s="31">
        <v>0</v>
      </c>
    </row>
    <row r="5" spans="1:6">
      <c r="A5" s="5"/>
      <c r="B5" s="16"/>
      <c r="C5" s="13">
        <v>2</v>
      </c>
      <c r="E5" s="31">
        <v>0.69897000433601875</v>
      </c>
      <c r="F5" s="31">
        <v>4.5757490560675115E-2</v>
      </c>
    </row>
    <row r="6" spans="1:6">
      <c r="A6" s="5" t="s">
        <v>63</v>
      </c>
      <c r="B6" s="16">
        <v>2</v>
      </c>
      <c r="C6" s="13">
        <v>1</v>
      </c>
      <c r="D6" s="13">
        <v>9</v>
      </c>
      <c r="E6" s="31">
        <v>0.52287874528033762</v>
      </c>
      <c r="F6" s="31">
        <v>0</v>
      </c>
    </row>
    <row r="7" spans="1:6">
      <c r="A7" s="5"/>
      <c r="B7" s="16"/>
      <c r="C7" s="13">
        <v>2</v>
      </c>
      <c r="E7" s="31">
        <v>0.52287874528033762</v>
      </c>
      <c r="F7" s="31">
        <v>0</v>
      </c>
    </row>
    <row r="8" spans="1:6">
      <c r="A8" s="5" t="s">
        <v>64</v>
      </c>
      <c r="B8" s="16">
        <v>2</v>
      </c>
      <c r="C8" s="13">
        <v>1</v>
      </c>
      <c r="D8" s="13">
        <v>9</v>
      </c>
      <c r="E8" s="31">
        <v>0.52287874528033762</v>
      </c>
      <c r="F8" s="31">
        <v>0</v>
      </c>
    </row>
    <row r="9" spans="1:6">
      <c r="A9" s="5"/>
      <c r="B9" s="16"/>
      <c r="C9" s="13">
        <v>2</v>
      </c>
      <c r="E9" s="31">
        <v>0.52287874528033762</v>
      </c>
      <c r="F9" s="31">
        <v>0</v>
      </c>
    </row>
    <row r="10" spans="1:6">
      <c r="A10" s="5" t="s">
        <v>65</v>
      </c>
      <c r="B10" s="16">
        <v>2</v>
      </c>
      <c r="C10" s="13">
        <v>1</v>
      </c>
      <c r="D10" s="13">
        <v>9</v>
      </c>
      <c r="E10" s="31">
        <v>0.52287874528033762</v>
      </c>
      <c r="F10" s="31">
        <v>0</v>
      </c>
    </row>
    <row r="11" spans="1:6">
      <c r="A11" s="5"/>
      <c r="B11" s="16"/>
      <c r="C11" s="13">
        <v>2</v>
      </c>
      <c r="E11" s="31">
        <v>0.52287874528033762</v>
      </c>
      <c r="F11" s="31">
        <v>0</v>
      </c>
    </row>
    <row r="12" spans="1:6">
      <c r="A12" s="5" t="s">
        <v>66</v>
      </c>
      <c r="B12" s="16">
        <v>1</v>
      </c>
      <c r="C12" s="13">
        <v>1</v>
      </c>
      <c r="D12" s="13">
        <v>9</v>
      </c>
      <c r="E12" s="31">
        <v>1</v>
      </c>
      <c r="F12" s="31">
        <v>0</v>
      </c>
    </row>
    <row r="13" spans="1:6">
      <c r="A13" s="5"/>
      <c r="B13" s="16"/>
      <c r="C13" s="13">
        <v>2</v>
      </c>
      <c r="E13" s="31">
        <v>1</v>
      </c>
      <c r="F13" s="31">
        <v>0</v>
      </c>
    </row>
    <row r="14" spans="1:6">
      <c r="A14" s="5" t="s">
        <v>67</v>
      </c>
      <c r="B14" s="16">
        <v>2</v>
      </c>
      <c r="C14" s="13">
        <v>1</v>
      </c>
      <c r="D14" s="13">
        <v>9</v>
      </c>
      <c r="E14" s="31">
        <v>0.69897000433601875</v>
      </c>
      <c r="F14" s="31">
        <v>0</v>
      </c>
    </row>
    <row r="15" spans="1:6">
      <c r="A15" s="5"/>
      <c r="B15" s="16"/>
      <c r="C15" s="13">
        <v>2</v>
      </c>
      <c r="E15" s="31">
        <v>0.69897000433601875</v>
      </c>
      <c r="F15" s="31">
        <v>0</v>
      </c>
    </row>
    <row r="16" spans="1:6">
      <c r="A16" s="5" t="s">
        <v>68</v>
      </c>
      <c r="B16" s="16">
        <v>2</v>
      </c>
      <c r="C16" s="13">
        <v>1</v>
      </c>
      <c r="D16" s="13">
        <v>8</v>
      </c>
      <c r="E16" s="31">
        <v>0.52287874528033762</v>
      </c>
      <c r="F16" s="31">
        <v>0</v>
      </c>
    </row>
    <row r="17" spans="1:6">
      <c r="A17" s="5"/>
      <c r="B17" s="16"/>
      <c r="C17" s="13">
        <v>2</v>
      </c>
      <c r="E17" s="31">
        <v>0.3979400086720376</v>
      </c>
      <c r="F17" s="31">
        <v>0</v>
      </c>
    </row>
    <row r="18" spans="1:6" ht="15" customHeight="1">
      <c r="A18" s="5" t="s">
        <v>69</v>
      </c>
      <c r="B18" s="16">
        <v>1</v>
      </c>
      <c r="C18" s="13">
        <v>1</v>
      </c>
      <c r="D18" s="13">
        <v>8</v>
      </c>
      <c r="E18" s="31">
        <v>0.22184874961635639</v>
      </c>
      <c r="F18" s="31">
        <v>4.5757490560675115E-2</v>
      </c>
    </row>
    <row r="19" spans="1:6">
      <c r="A19" s="5"/>
      <c r="B19" s="16"/>
      <c r="C19" s="13">
        <v>2</v>
      </c>
      <c r="E19" s="31">
        <v>0.22184874961635639</v>
      </c>
      <c r="F19" s="31">
        <v>0</v>
      </c>
    </row>
    <row r="20" spans="1:6" ht="15.75" customHeight="1">
      <c r="A20" s="5" t="s">
        <v>70</v>
      </c>
      <c r="B20" s="6">
        <v>1</v>
      </c>
      <c r="C20" s="7">
        <v>1</v>
      </c>
      <c r="D20" s="7">
        <v>7</v>
      </c>
      <c r="E20" s="33">
        <v>0.82390874094431876</v>
      </c>
      <c r="F20" s="31">
        <v>0</v>
      </c>
    </row>
    <row r="21" spans="1:6">
      <c r="A21" s="5"/>
      <c r="B21" s="6"/>
      <c r="C21" s="7">
        <v>2</v>
      </c>
      <c r="D21" s="7"/>
      <c r="E21" s="33">
        <v>0.82390874094431876</v>
      </c>
      <c r="F21" s="31">
        <v>0</v>
      </c>
    </row>
    <row r="22" spans="1:6" ht="16.5" customHeight="1">
      <c r="A22" s="5" t="s">
        <v>71</v>
      </c>
      <c r="B22" s="6">
        <v>2</v>
      </c>
      <c r="C22" s="7">
        <v>1</v>
      </c>
      <c r="D22" s="7">
        <v>8</v>
      </c>
      <c r="E22" s="31">
        <v>0.69897000433601875</v>
      </c>
      <c r="F22" s="31">
        <v>0</v>
      </c>
    </row>
    <row r="23" spans="1:6">
      <c r="A23" s="5"/>
      <c r="B23" s="6"/>
      <c r="C23" s="7">
        <v>2</v>
      </c>
      <c r="D23" s="7"/>
      <c r="E23" s="31">
        <v>1</v>
      </c>
      <c r="F23" s="31">
        <v>0</v>
      </c>
    </row>
    <row r="24" spans="1:6" ht="16.5" customHeight="1">
      <c r="A24" s="5" t="s">
        <v>72</v>
      </c>
      <c r="B24" s="6">
        <v>1</v>
      </c>
      <c r="C24" s="7">
        <v>1</v>
      </c>
      <c r="D24" s="7">
        <v>9</v>
      </c>
      <c r="E24" s="31">
        <v>0.82390874094431876</v>
      </c>
      <c r="F24" s="31">
        <v>0</v>
      </c>
    </row>
    <row r="25" spans="1:6">
      <c r="A25" s="5"/>
      <c r="B25" s="6"/>
      <c r="C25" s="7">
        <v>2</v>
      </c>
      <c r="D25" s="7"/>
      <c r="E25" s="31">
        <v>0.69897000433601875</v>
      </c>
      <c r="F25" s="31">
        <v>0</v>
      </c>
    </row>
    <row r="26" spans="1:6">
      <c r="A26" s="5" t="s">
        <v>73</v>
      </c>
      <c r="B26" s="6">
        <v>2</v>
      </c>
      <c r="C26" s="7">
        <v>1</v>
      </c>
      <c r="D26" s="7">
        <v>9</v>
      </c>
      <c r="E26" s="31">
        <v>0.69897000433601875</v>
      </c>
      <c r="F26" s="31">
        <v>0</v>
      </c>
    </row>
    <row r="27" spans="1:6">
      <c r="A27" s="5"/>
      <c r="B27" s="6"/>
      <c r="C27" s="7">
        <v>2</v>
      </c>
      <c r="D27" s="7"/>
      <c r="E27" s="31">
        <v>0.69897000433601875</v>
      </c>
      <c r="F27" s="31">
        <v>0</v>
      </c>
    </row>
    <row r="28" spans="1:6">
      <c r="A28" s="5" t="s">
        <v>74</v>
      </c>
      <c r="B28" s="6">
        <v>1</v>
      </c>
      <c r="C28" s="7">
        <v>1</v>
      </c>
      <c r="D28" s="7">
        <v>8</v>
      </c>
      <c r="E28" s="31">
        <v>1</v>
      </c>
      <c r="F28" s="31">
        <v>4.5757490560675115E-2</v>
      </c>
    </row>
    <row r="29" spans="1:6">
      <c r="A29" s="5"/>
      <c r="B29" s="6"/>
      <c r="C29" s="7">
        <v>2</v>
      </c>
      <c r="D29" s="7"/>
      <c r="E29" s="31">
        <v>0.69897000433601875</v>
      </c>
      <c r="F29" s="31">
        <v>0</v>
      </c>
    </row>
    <row r="30" spans="1:6" ht="16.5" customHeight="1">
      <c r="A30" s="5" t="s">
        <v>75</v>
      </c>
      <c r="B30" s="6">
        <v>2</v>
      </c>
      <c r="C30" s="7">
        <v>1</v>
      </c>
      <c r="D30" s="7">
        <v>8</v>
      </c>
      <c r="E30" s="31">
        <v>1.6989700043360187</v>
      </c>
      <c r="F30" s="31">
        <v>0</v>
      </c>
    </row>
    <row r="31" spans="1:6">
      <c r="A31" s="5"/>
      <c r="B31" s="6"/>
      <c r="C31" s="7">
        <v>2</v>
      </c>
      <c r="D31" s="7"/>
      <c r="E31" s="31">
        <v>1.6989700043360187</v>
      </c>
      <c r="F31" s="31">
        <v>0</v>
      </c>
    </row>
    <row r="32" spans="1:6">
      <c r="A32" s="5" t="s">
        <v>76</v>
      </c>
      <c r="B32" s="16">
        <v>1</v>
      </c>
      <c r="C32" s="13">
        <v>1</v>
      </c>
      <c r="D32" s="13">
        <v>8</v>
      </c>
      <c r="E32" s="31">
        <v>0.69897000433601875</v>
      </c>
      <c r="F32" s="31">
        <v>0</v>
      </c>
    </row>
    <row r="33" spans="1:6">
      <c r="A33" s="5" t="s">
        <v>77</v>
      </c>
      <c r="B33" s="16">
        <v>2</v>
      </c>
      <c r="C33" s="13">
        <v>1</v>
      </c>
      <c r="D33" s="13">
        <v>10</v>
      </c>
      <c r="E33" s="31">
        <v>0.82390874094431876</v>
      </c>
      <c r="F33" s="31">
        <v>0</v>
      </c>
    </row>
    <row r="34" spans="1:6">
      <c r="A34" s="14" t="s">
        <v>82</v>
      </c>
      <c r="D34" s="31">
        <f>AVERAGE(D2:D33)</f>
        <v>8.5882352941176467</v>
      </c>
      <c r="E34" s="31">
        <v>0.7245332418961441</v>
      </c>
      <c r="F34" s="31">
        <v>5.7196863200843894E-3</v>
      </c>
    </row>
    <row r="35" spans="1:6">
      <c r="A35" s="14" t="s">
        <v>79</v>
      </c>
      <c r="D35" s="31">
        <f>_xlfn.STDEV.P(D2:D33)</f>
        <v>0.69102000732180779</v>
      </c>
      <c r="E35" s="31">
        <v>0.32236069015960983</v>
      </c>
      <c r="F35" s="31">
        <v>1.5132867580241478E-2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zoomScale="80" zoomScaleNormal="80" workbookViewId="0"/>
  </sheetViews>
  <sheetFormatPr baseColWidth="10" defaultColWidth="9" defaultRowHeight="14"/>
  <cols>
    <col min="1" max="1" width="15.33203125" style="14" bestFit="1" customWidth="1"/>
    <col min="2" max="2" width="9.1640625" style="13" bestFit="1" customWidth="1"/>
    <col min="3" max="3" width="9" style="13" customWidth="1"/>
    <col min="4" max="4" width="9.1640625" style="13" customWidth="1"/>
    <col min="5" max="5" width="8.6640625" style="13" customWidth="1"/>
    <col min="6" max="17" width="9.1640625" style="13" customWidth="1"/>
    <col min="18" max="16384" width="9" style="13"/>
  </cols>
  <sheetData>
    <row r="1" spans="1:17" ht="30">
      <c r="A1" s="10" t="s">
        <v>60</v>
      </c>
      <c r="B1" s="11" t="s">
        <v>0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56</v>
      </c>
      <c r="P1" s="12" t="s">
        <v>57</v>
      </c>
      <c r="Q1" s="12" t="s">
        <v>58</v>
      </c>
    </row>
    <row r="2" spans="1:17">
      <c r="A2" s="14" t="s">
        <v>61</v>
      </c>
      <c r="B2" s="13">
        <v>1</v>
      </c>
      <c r="C2" s="17">
        <v>23.57</v>
      </c>
      <c r="D2" s="18">
        <v>21.76</v>
      </c>
      <c r="E2" s="18">
        <v>21.7</v>
      </c>
      <c r="F2" s="17">
        <v>23.61</v>
      </c>
      <c r="G2" s="18">
        <v>22.16</v>
      </c>
      <c r="H2" s="18">
        <v>21.75</v>
      </c>
      <c r="I2" s="17">
        <f>IF(ISBLANK(C2),"",C2-D2)</f>
        <v>1.8099999999999987</v>
      </c>
      <c r="J2" s="17">
        <f>IF(ISBLANK(C2),"",C2-E2)</f>
        <v>1.870000000000001</v>
      </c>
      <c r="K2" s="17">
        <f>IF(ISBLANK(F2),"",F2-G2)</f>
        <v>1.4499999999999993</v>
      </c>
      <c r="L2" s="17">
        <f>IF(ISBLANK(F2),"",F2-H2)</f>
        <v>1.8599999999999994</v>
      </c>
      <c r="M2" s="17">
        <f>IF(OR(ISBLANK(I2),ISBLANK(K2)),"",(I2-K2))</f>
        <v>0.35999999999999943</v>
      </c>
      <c r="N2" s="17">
        <f>IF(OR(ISBLANK(I2),ISBLANK(L2)),"",(I2-L2))</f>
        <v>-5.0000000000000711E-2</v>
      </c>
      <c r="O2" s="17">
        <f>IF(OR(ISBLANK(C2),ISBLANK(F2)),"",F2-C2)</f>
        <v>3.9999999999999147E-2</v>
      </c>
      <c r="P2" s="17">
        <f>IF(OR(ISBLANK(D2),ISBLANK(G2)),"",G2-D2)</f>
        <v>0.39999999999999858</v>
      </c>
      <c r="Q2" s="17">
        <f>IF(OR(ISBLANK(E2),ISBLANK(H2)),"",H2-E2)</f>
        <v>5.0000000000000711E-2</v>
      </c>
    </row>
    <row r="3" spans="1:17">
      <c r="B3" s="13">
        <v>2</v>
      </c>
      <c r="C3" s="17">
        <v>23.46</v>
      </c>
      <c r="D3" s="18">
        <v>21.56</v>
      </c>
      <c r="E3" s="18">
        <v>21.75</v>
      </c>
      <c r="F3" s="17">
        <v>23.23</v>
      </c>
      <c r="G3" s="18">
        <v>22.01</v>
      </c>
      <c r="H3" s="18">
        <v>21.83</v>
      </c>
      <c r="I3" s="17">
        <f>IF(ISBLANK(C3),"",C3-D3)</f>
        <v>1.9000000000000021</v>
      </c>
      <c r="J3" s="17">
        <f>IF(ISBLANK(C3),"",C3-E3)</f>
        <v>1.7100000000000009</v>
      </c>
      <c r="K3" s="17">
        <f>IF(ISBLANK(F3),"",F3-G3)</f>
        <v>1.2199999999999989</v>
      </c>
      <c r="L3" s="17">
        <f>IF(ISBLANK(F3),"",F3-H3)</f>
        <v>1.4000000000000021</v>
      </c>
      <c r="M3" s="17">
        <f>IF(OR(ISBLANK(I3),ISBLANK(K3)),"",(I3-K3))</f>
        <v>0.68000000000000327</v>
      </c>
      <c r="N3" s="17">
        <f>IF(OR(ISBLANK(I3),ISBLANK(L3)),"",(I3-L3))</f>
        <v>0.5</v>
      </c>
      <c r="O3" s="17">
        <f>IF(OR(ISBLANK(C3),ISBLANK(F3)),"",F3-C3)</f>
        <v>-0.23000000000000043</v>
      </c>
      <c r="P3" s="17">
        <f>IF(OR(ISBLANK(D3),ISBLANK(G3)),"",G3-D3)</f>
        <v>0.45000000000000284</v>
      </c>
      <c r="Q3" s="17">
        <f>IF(OR(ISBLANK(E3),ISBLANK(H3)),"",H3-E3)</f>
        <v>7.9999999999998295E-2</v>
      </c>
    </row>
    <row r="4" spans="1:17">
      <c r="A4" s="14" t="s">
        <v>62</v>
      </c>
      <c r="B4" s="13">
        <v>1</v>
      </c>
      <c r="C4" s="17">
        <v>24.2</v>
      </c>
      <c r="D4" s="18">
        <v>22.9</v>
      </c>
      <c r="E4" s="18">
        <v>22.76</v>
      </c>
      <c r="F4" s="17">
        <v>24.59</v>
      </c>
      <c r="G4" s="17">
        <v>23.31</v>
      </c>
      <c r="H4" s="17">
        <v>23.32</v>
      </c>
      <c r="I4" s="17">
        <f>IF(ISBLANK(C4),"",C4-D4)</f>
        <v>1.3000000000000007</v>
      </c>
      <c r="J4" s="17">
        <f>IF(ISBLANK(C4),"",C4-E4)</f>
        <v>1.4399999999999977</v>
      </c>
      <c r="K4" s="17">
        <f>IF(ISBLANK(F4),"",F4-G4)</f>
        <v>1.2800000000000011</v>
      </c>
      <c r="L4" s="17">
        <f>IF(ISBLANK(F4),"",F4-H4)</f>
        <v>1.2699999999999996</v>
      </c>
      <c r="M4" s="17">
        <f>IF(OR(ISBLANK(I4),ISBLANK(K4)),"",(I4-K4))</f>
        <v>1.9999999999999574E-2</v>
      </c>
      <c r="N4" s="17">
        <f>IF(OR(ISBLANK(I4),ISBLANK(L4)),"",(I4-L4))</f>
        <v>3.0000000000001137E-2</v>
      </c>
      <c r="O4" s="17">
        <f>IF(OR(ISBLANK(C4),ISBLANK(F4)),"",F4-C4)</f>
        <v>0.39000000000000057</v>
      </c>
      <c r="P4" s="17">
        <f>IF(OR(ISBLANK(D4),ISBLANK(G4)),"",G4-D4)</f>
        <v>0.41000000000000014</v>
      </c>
      <c r="Q4" s="17">
        <f>IF(OR(ISBLANK(E4),ISBLANK(H4)),"",H4-E4)</f>
        <v>0.55999999999999872</v>
      </c>
    </row>
    <row r="5" spans="1:17">
      <c r="B5" s="13">
        <v>2</v>
      </c>
      <c r="C5" s="17">
        <v>24.09</v>
      </c>
      <c r="D5" s="18">
        <v>22.75</v>
      </c>
      <c r="E5" s="18">
        <v>22.69</v>
      </c>
      <c r="F5" s="17">
        <v>24.43</v>
      </c>
      <c r="G5" s="17">
        <v>23.06</v>
      </c>
      <c r="H5" s="17">
        <v>23.01</v>
      </c>
      <c r="I5" s="17">
        <f>IF(ISBLANK(C5),"",C5-D5)</f>
        <v>1.3399999999999999</v>
      </c>
      <c r="J5" s="17">
        <f>IF(ISBLANK(C5),"",C5-E5)</f>
        <v>1.3999999999999986</v>
      </c>
      <c r="K5" s="17">
        <f>IF(ISBLANK(F5),"",F5-G5)</f>
        <v>1.370000000000001</v>
      </c>
      <c r="L5" s="17">
        <f>IF(ISBLANK(F5),"",F5-H5)</f>
        <v>1.4199999999999982</v>
      </c>
      <c r="M5" s="17">
        <f>IF(OR(ISBLANK(I5),ISBLANK(K5)),"",(I5-K5))</f>
        <v>-3.0000000000001137E-2</v>
      </c>
      <c r="N5" s="17">
        <f>IF(OR(ISBLANK(I5),ISBLANK(L5)),"",(I5-L5))</f>
        <v>-7.9999999999998295E-2</v>
      </c>
      <c r="O5" s="17">
        <f>IF(OR(ISBLANK(C5),ISBLANK(F5)),"",F5-C5)</f>
        <v>0.33999999999999986</v>
      </c>
      <c r="P5" s="17">
        <f>IF(OR(ISBLANK(D5),ISBLANK(G5)),"",G5-D5)</f>
        <v>0.30999999999999872</v>
      </c>
      <c r="Q5" s="17">
        <f>IF(OR(ISBLANK(E5),ISBLANK(H5)),"",H5-E5)</f>
        <v>0.32000000000000028</v>
      </c>
    </row>
    <row r="6" spans="1:17">
      <c r="A6" s="14" t="s">
        <v>83</v>
      </c>
      <c r="B6" s="13">
        <v>1</v>
      </c>
      <c r="C6" s="17">
        <v>24.23</v>
      </c>
      <c r="D6" s="18">
        <v>23.77</v>
      </c>
      <c r="E6" s="18">
        <v>23.32</v>
      </c>
      <c r="F6" s="17">
        <v>24.63</v>
      </c>
      <c r="G6" s="18">
        <v>24.13</v>
      </c>
      <c r="H6" s="18">
        <v>23.69</v>
      </c>
      <c r="I6" s="17">
        <f>IF(ISBLANK(C6),"",C6-D6)</f>
        <v>0.46000000000000085</v>
      </c>
      <c r="J6" s="17">
        <f>IF(ISBLANK(C6),"",C6-E6)</f>
        <v>0.91000000000000014</v>
      </c>
      <c r="K6" s="17">
        <f>IF(ISBLANK(F6),"",F6-G6)</f>
        <v>0.5</v>
      </c>
      <c r="L6" s="17">
        <f>IF(ISBLANK(F6),"",F6-H6)</f>
        <v>0.93999999999999773</v>
      </c>
      <c r="M6" s="17">
        <f>IF(OR(ISBLANK(I6),ISBLANK(K6)),"",(I6-K6))</f>
        <v>-3.9999999999999147E-2</v>
      </c>
      <c r="N6" s="17">
        <f>IF(OR(ISBLANK(I6),ISBLANK(L6)),"",(I6-L6))</f>
        <v>-0.47999999999999687</v>
      </c>
      <c r="O6" s="17">
        <f>IF(OR(ISBLANK(C6),ISBLANK(F6)),"",F6-C6)</f>
        <v>0.39999999999999858</v>
      </c>
      <c r="P6" s="17">
        <f>IF(OR(ISBLANK(D6),ISBLANK(G6)),"",G6-D6)</f>
        <v>0.35999999999999943</v>
      </c>
      <c r="Q6" s="17">
        <f>IF(OR(ISBLANK(E6),ISBLANK(H6)),"",H6-E6)</f>
        <v>0.37000000000000099</v>
      </c>
    </row>
    <row r="7" spans="1:17">
      <c r="B7" s="13">
        <v>2</v>
      </c>
      <c r="C7" s="17">
        <v>24.11</v>
      </c>
      <c r="D7" s="18">
        <v>23.7</v>
      </c>
      <c r="E7" s="18">
        <v>23.38</v>
      </c>
      <c r="F7" s="17">
        <v>24.5</v>
      </c>
      <c r="G7" s="18">
        <v>24.05</v>
      </c>
      <c r="H7" s="18">
        <v>23.48</v>
      </c>
      <c r="I7" s="17">
        <f>IF(ISBLANK(C7),"",C7-D7)</f>
        <v>0.41000000000000014</v>
      </c>
      <c r="J7" s="17">
        <f>IF(ISBLANK(C7),"",C7-E7)</f>
        <v>0.73000000000000043</v>
      </c>
      <c r="K7" s="17">
        <f>IF(ISBLANK(F7),"",F7-G7)</f>
        <v>0.44999999999999929</v>
      </c>
      <c r="L7" s="17">
        <f>IF(ISBLANK(F7),"",F7-H7)</f>
        <v>1.0199999999999996</v>
      </c>
      <c r="M7" s="17">
        <f>IF(OR(ISBLANK(I7),ISBLANK(K7)),"",(I7-K7))</f>
        <v>-3.9999999999999147E-2</v>
      </c>
      <c r="N7" s="17">
        <f>IF(OR(ISBLANK(I7),ISBLANK(L7)),"",(I7-L7))</f>
        <v>-0.60999999999999943</v>
      </c>
      <c r="O7" s="17">
        <f>IF(OR(ISBLANK(C7),ISBLANK(F7)),"",F7-C7)</f>
        <v>0.39000000000000057</v>
      </c>
      <c r="P7" s="17">
        <f>IF(OR(ISBLANK(D7),ISBLANK(G7)),"",G7-D7)</f>
        <v>0.35000000000000142</v>
      </c>
      <c r="Q7" s="17">
        <f>IF(OR(ISBLANK(E7),ISBLANK(H7)),"",H7-E7)</f>
        <v>0.10000000000000142</v>
      </c>
    </row>
    <row r="8" spans="1:17">
      <c r="A8" s="14" t="s">
        <v>84</v>
      </c>
      <c r="B8" s="13">
        <v>1</v>
      </c>
      <c r="C8" s="17">
        <v>23.07</v>
      </c>
      <c r="D8" s="18">
        <v>22.57</v>
      </c>
      <c r="E8" s="18">
        <v>21.97</v>
      </c>
      <c r="F8" s="17">
        <v>23.73</v>
      </c>
      <c r="G8" s="17">
        <v>23.24</v>
      </c>
      <c r="H8" s="17">
        <v>22.54</v>
      </c>
      <c r="I8" s="17">
        <f>IF(ISBLANK(C8),"",C8-D8)</f>
        <v>0.5</v>
      </c>
      <c r="J8" s="17">
        <f>IF(ISBLANK(C8),"",C8-E8)</f>
        <v>1.1000000000000014</v>
      </c>
      <c r="K8" s="17">
        <f>IF(ISBLANK(F8),"",F8-G8)</f>
        <v>0.49000000000000199</v>
      </c>
      <c r="L8" s="17">
        <f>IF(ISBLANK(F8),"",F8-H8)</f>
        <v>1.1900000000000013</v>
      </c>
      <c r="M8" s="17">
        <f>IF(OR(ISBLANK(I8),ISBLANK(K8)),"",(I8-K8))</f>
        <v>9.9999999999980105E-3</v>
      </c>
      <c r="N8" s="17">
        <f>IF(OR(ISBLANK(I8),ISBLANK(L8)),"",(I8-L8))</f>
        <v>-0.69000000000000128</v>
      </c>
      <c r="O8" s="17">
        <f>IF(OR(ISBLANK(C8),ISBLANK(F8)),"",F8-C8)</f>
        <v>0.66000000000000014</v>
      </c>
      <c r="P8" s="17">
        <f>IF(OR(ISBLANK(D8),ISBLANK(G8)),"",G8-D8)</f>
        <v>0.66999999999999815</v>
      </c>
      <c r="Q8" s="17">
        <f>IF(OR(ISBLANK(E8),ISBLANK(H8)),"",H8-E8)</f>
        <v>0.57000000000000028</v>
      </c>
    </row>
    <row r="9" spans="1:17">
      <c r="A9" s="15"/>
      <c r="B9" s="13">
        <v>2</v>
      </c>
      <c r="C9" s="17">
        <v>22.96</v>
      </c>
      <c r="D9" s="18">
        <v>22.64</v>
      </c>
      <c r="E9" s="18">
        <v>22.12</v>
      </c>
      <c r="F9" s="17">
        <v>23.61</v>
      </c>
      <c r="G9" s="17">
        <v>22.96</v>
      </c>
      <c r="H9" s="17">
        <v>22.66</v>
      </c>
      <c r="I9" s="17">
        <f>IF(ISBLANK(C9),"",C9-D9)</f>
        <v>0.32000000000000028</v>
      </c>
      <c r="J9" s="17">
        <f>IF(ISBLANK(C9),"",C9-E9)</f>
        <v>0.83999999999999986</v>
      </c>
      <c r="K9" s="17">
        <f>IF(ISBLANK(F9),"",F9-G9)</f>
        <v>0.64999999999999858</v>
      </c>
      <c r="L9" s="17">
        <f>IF(ISBLANK(F9),"",F9-H9)</f>
        <v>0.94999999999999929</v>
      </c>
      <c r="M9" s="17">
        <f>IF(OR(ISBLANK(I9),ISBLANK(K9)),"",(I9-K9))</f>
        <v>-0.32999999999999829</v>
      </c>
      <c r="N9" s="17">
        <f>IF(OR(ISBLANK(I9),ISBLANK(L9)),"",(I9-L9))</f>
        <v>-0.62999999999999901</v>
      </c>
      <c r="O9" s="17">
        <f>IF(OR(ISBLANK(C9),ISBLANK(F9)),"",F9-C9)</f>
        <v>0.64999999999999858</v>
      </c>
      <c r="P9" s="17">
        <f>IF(OR(ISBLANK(D9),ISBLANK(G9)),"",G9-D9)</f>
        <v>0.32000000000000028</v>
      </c>
      <c r="Q9" s="17">
        <f>IF(OR(ISBLANK(E9),ISBLANK(H9)),"",H9-E9)</f>
        <v>0.53999999999999915</v>
      </c>
    </row>
    <row r="10" spans="1:17">
      <c r="A10" s="14" t="s">
        <v>85</v>
      </c>
      <c r="B10" s="13">
        <v>1</v>
      </c>
      <c r="C10" s="17">
        <v>24.9</v>
      </c>
      <c r="D10" s="18">
        <v>24.4</v>
      </c>
      <c r="E10" s="18">
        <v>24.1</v>
      </c>
      <c r="F10" s="17">
        <v>25.23</v>
      </c>
      <c r="G10" s="17">
        <v>24.29</v>
      </c>
      <c r="H10" s="17">
        <v>23.93</v>
      </c>
      <c r="I10" s="17">
        <f>IF(ISBLANK(C10),"",C10-D10)</f>
        <v>0.5</v>
      </c>
      <c r="J10" s="17">
        <f>IF(ISBLANK(C10),"",C10-E10)</f>
        <v>0.79999999999999716</v>
      </c>
      <c r="K10" s="17">
        <f>IF(ISBLANK(F10),"",F10-G10)</f>
        <v>0.94000000000000128</v>
      </c>
      <c r="L10" s="17">
        <f>IF(ISBLANK(F10),"",F10-H10)</f>
        <v>1.3000000000000007</v>
      </c>
      <c r="M10" s="17">
        <f>IF(OR(ISBLANK(I10),ISBLANK(K10)),"",(I10-K10))</f>
        <v>-0.44000000000000128</v>
      </c>
      <c r="N10" s="17">
        <f>IF(OR(ISBLANK(I10),ISBLANK(L10)),"",(I10-L10))</f>
        <v>-0.80000000000000071</v>
      </c>
      <c r="O10" s="17">
        <f>IF(OR(ISBLANK(C10),ISBLANK(F10)),"",F10-C10)</f>
        <v>0.33000000000000185</v>
      </c>
      <c r="P10" s="17">
        <f>IF(OR(ISBLANK(D10),ISBLANK(G10)),"",G10-D10)</f>
        <v>-0.10999999999999943</v>
      </c>
      <c r="Q10" s="17">
        <f>IF(OR(ISBLANK(E10),ISBLANK(H10)),"",H10-E10)</f>
        <v>-0.17000000000000171</v>
      </c>
    </row>
    <row r="11" spans="1:17">
      <c r="B11" s="13">
        <v>2</v>
      </c>
      <c r="C11" s="17">
        <v>24.86</v>
      </c>
      <c r="D11" s="18">
        <v>24.56</v>
      </c>
      <c r="E11" s="18">
        <v>24.26</v>
      </c>
      <c r="F11" s="17">
        <v>25.26</v>
      </c>
      <c r="G11" s="17">
        <v>24.22</v>
      </c>
      <c r="H11" s="17">
        <v>23.95</v>
      </c>
      <c r="I11" s="17">
        <f>IF(ISBLANK(C11),"",C11-D11)</f>
        <v>0.30000000000000071</v>
      </c>
      <c r="J11" s="17">
        <f>IF(ISBLANK(C11),"",C11-E11)</f>
        <v>0.59999999999999787</v>
      </c>
      <c r="K11" s="17">
        <f>IF(ISBLANK(F11),"",F11-G11)</f>
        <v>1.0400000000000027</v>
      </c>
      <c r="L11" s="17">
        <f>IF(ISBLANK(F11),"",F11-H11)</f>
        <v>1.3100000000000023</v>
      </c>
      <c r="M11" s="17">
        <f>IF(OR(ISBLANK(I11),ISBLANK(K11)),"",(I11-K11))</f>
        <v>-0.74000000000000199</v>
      </c>
      <c r="N11" s="17">
        <f>IF(OR(ISBLANK(I11),ISBLANK(L11)),"",(I11-L11))</f>
        <v>-1.0100000000000016</v>
      </c>
      <c r="O11" s="17">
        <f>IF(OR(ISBLANK(C11),ISBLANK(F11)),"",F11-C11)</f>
        <v>0.40000000000000213</v>
      </c>
      <c r="P11" s="17">
        <f>IF(OR(ISBLANK(D11),ISBLANK(G11)),"",G11-D11)</f>
        <v>-0.33999999999999986</v>
      </c>
      <c r="Q11" s="17">
        <f>IF(OR(ISBLANK(E11),ISBLANK(H11)),"",H11-E11)</f>
        <v>-0.31000000000000227</v>
      </c>
    </row>
    <row r="12" spans="1:17">
      <c r="A12" s="14" t="s">
        <v>86</v>
      </c>
      <c r="B12" s="13">
        <v>1</v>
      </c>
      <c r="C12" s="17">
        <v>25.32</v>
      </c>
      <c r="D12" s="18">
        <v>23.53</v>
      </c>
      <c r="E12" s="18">
        <v>23.46</v>
      </c>
      <c r="F12" s="17">
        <v>25.6</v>
      </c>
      <c r="G12" s="17">
        <v>23.73</v>
      </c>
      <c r="H12" s="17">
        <v>24.01</v>
      </c>
      <c r="I12" s="17">
        <f>IF(ISBLANK(C12),"",C12-D12)</f>
        <v>1.7899999999999991</v>
      </c>
      <c r="J12" s="17">
        <f>IF(ISBLANK(C12),"",C12-E12)</f>
        <v>1.8599999999999994</v>
      </c>
      <c r="K12" s="17">
        <f>IF(ISBLANK(F12),"",F12-G12)</f>
        <v>1.870000000000001</v>
      </c>
      <c r="L12" s="17">
        <f>IF(ISBLANK(F12),"",F12-H12)</f>
        <v>1.5899999999999999</v>
      </c>
      <c r="M12" s="17">
        <f>IF(OR(ISBLANK(I12),ISBLANK(K12)),"",(I12-K12))</f>
        <v>-8.0000000000001847E-2</v>
      </c>
      <c r="N12" s="17">
        <f>IF(OR(ISBLANK(I12),ISBLANK(L12)),"",(I12-L12))</f>
        <v>0.19999999999999929</v>
      </c>
      <c r="O12" s="17">
        <f>IF(OR(ISBLANK(C12),ISBLANK(F12)),"",F12-C12)</f>
        <v>0.28000000000000114</v>
      </c>
      <c r="P12" s="17">
        <f>IF(OR(ISBLANK(D12),ISBLANK(G12)),"",G12-D12)</f>
        <v>0.19999999999999929</v>
      </c>
      <c r="Q12" s="17">
        <f>IF(OR(ISBLANK(E12),ISBLANK(H12)),"",H12-E12)</f>
        <v>0.55000000000000071</v>
      </c>
    </row>
    <row r="13" spans="1:17">
      <c r="B13" s="13">
        <v>2</v>
      </c>
      <c r="C13" s="17">
        <v>25.11</v>
      </c>
      <c r="D13" s="18">
        <v>23.67</v>
      </c>
      <c r="E13" s="18">
        <v>23.54</v>
      </c>
      <c r="F13" s="17">
        <v>25.37</v>
      </c>
      <c r="G13" s="17">
        <v>24.37</v>
      </c>
      <c r="H13" s="17">
        <v>23.99</v>
      </c>
      <c r="I13" s="17">
        <f>IF(ISBLANK(C13),"",C13-D13)</f>
        <v>1.4399999999999977</v>
      </c>
      <c r="J13" s="17">
        <f>IF(ISBLANK(C13),"",C13-E13)</f>
        <v>1.5700000000000003</v>
      </c>
      <c r="K13" s="17">
        <f>IF(ISBLANK(F13),"",F13-G13)</f>
        <v>1</v>
      </c>
      <c r="L13" s="17">
        <f>IF(ISBLANK(F13),"",F13-H13)</f>
        <v>1.3800000000000026</v>
      </c>
      <c r="M13" s="17">
        <f>IF(OR(ISBLANK(I13),ISBLANK(K13)),"",(I13-K13))</f>
        <v>0.43999999999999773</v>
      </c>
      <c r="N13" s="17">
        <f>IF(OR(ISBLANK(I13),ISBLANK(L13)),"",(I13-L13))</f>
        <v>5.9999999999995168E-2</v>
      </c>
      <c r="O13" s="17">
        <f>IF(OR(ISBLANK(C13),ISBLANK(F13)),"",F13-C13)</f>
        <v>0.26000000000000156</v>
      </c>
      <c r="P13" s="17">
        <f>IF(OR(ISBLANK(D13),ISBLANK(G13)),"",G13-D13)</f>
        <v>0.69999999999999929</v>
      </c>
      <c r="Q13" s="17">
        <f>IF(OR(ISBLANK(E13),ISBLANK(H13)),"",H13-E13)</f>
        <v>0.44999999999999929</v>
      </c>
    </row>
    <row r="14" spans="1:17">
      <c r="A14" s="14" t="s">
        <v>87</v>
      </c>
      <c r="B14" s="13">
        <v>1</v>
      </c>
      <c r="C14" s="17">
        <v>23.97</v>
      </c>
      <c r="D14" s="18">
        <v>22.51</v>
      </c>
      <c r="E14" s="18">
        <v>22.86</v>
      </c>
      <c r="F14" s="17">
        <v>24.09</v>
      </c>
      <c r="G14" s="17">
        <v>22.83</v>
      </c>
      <c r="H14" s="17">
        <v>23.1</v>
      </c>
      <c r="I14" s="17">
        <f>IF(ISBLANK(C14),"",C14-D14)</f>
        <v>1.4599999999999973</v>
      </c>
      <c r="J14" s="17">
        <f>IF(ISBLANK(C14),"",C14-E14)</f>
        <v>1.1099999999999994</v>
      </c>
      <c r="K14" s="17">
        <f>IF(ISBLANK(F14),"",F14-G14)</f>
        <v>1.2600000000000016</v>
      </c>
      <c r="L14" s="17">
        <f>IF(ISBLANK(F14),"",F14-H14)</f>
        <v>0.98999999999999844</v>
      </c>
      <c r="M14" s="17">
        <f>IF(OR(ISBLANK(I14),ISBLANK(K14)),"",(I14-K14))</f>
        <v>0.19999999999999574</v>
      </c>
      <c r="N14" s="17">
        <f>IF(OR(ISBLANK(I14),ISBLANK(L14)),"",(I14-L14))</f>
        <v>0.46999999999999886</v>
      </c>
      <c r="O14" s="17">
        <f>IF(OR(ISBLANK(C14),ISBLANK(F14)),"",F14-C14)</f>
        <v>0.12000000000000099</v>
      </c>
      <c r="P14" s="17">
        <f>IF(OR(ISBLANK(D14),ISBLANK(G14)),"",G14-D14)</f>
        <v>0.31999999999999673</v>
      </c>
      <c r="Q14" s="17">
        <f>IF(OR(ISBLANK(E14),ISBLANK(H14)),"",H14-E14)</f>
        <v>0.24000000000000199</v>
      </c>
    </row>
    <row r="15" spans="1:17">
      <c r="B15" s="13">
        <v>2</v>
      </c>
      <c r="C15" s="17">
        <v>24.02</v>
      </c>
      <c r="D15" s="18">
        <v>22.57</v>
      </c>
      <c r="E15" s="18">
        <v>22.74</v>
      </c>
      <c r="F15" s="17">
        <v>24.11</v>
      </c>
      <c r="G15" s="17">
        <v>22.85</v>
      </c>
      <c r="H15" s="17">
        <v>22.95</v>
      </c>
      <c r="I15" s="17">
        <f>IF(ISBLANK(C15),"",C15-D15)</f>
        <v>1.4499999999999993</v>
      </c>
      <c r="J15" s="17">
        <f>IF(ISBLANK(C15),"",C15-E15)</f>
        <v>1.2800000000000011</v>
      </c>
      <c r="K15" s="17">
        <f>IF(ISBLANK(F15),"",F15-G15)</f>
        <v>1.259999999999998</v>
      </c>
      <c r="L15" s="17">
        <f>IF(ISBLANK(F15),"",F15-H15)</f>
        <v>1.1600000000000001</v>
      </c>
      <c r="M15" s="17">
        <f>IF(OR(ISBLANK(I15),ISBLANK(K15)),"",(I15-K15))</f>
        <v>0.19000000000000128</v>
      </c>
      <c r="N15" s="17">
        <f>IF(OR(ISBLANK(I15),ISBLANK(L15)),"",(I15-L15))</f>
        <v>0.28999999999999915</v>
      </c>
      <c r="O15" s="17">
        <f>IF(OR(ISBLANK(C15),ISBLANK(F15)),"",F15-C15)</f>
        <v>8.9999999999999858E-2</v>
      </c>
      <c r="P15" s="17">
        <f>IF(OR(ISBLANK(D15),ISBLANK(G15)),"",G15-D15)</f>
        <v>0.28000000000000114</v>
      </c>
      <c r="Q15" s="17">
        <f>IF(OR(ISBLANK(E15),ISBLANK(H15)),"",H15-E15)</f>
        <v>0.21000000000000085</v>
      </c>
    </row>
    <row r="16" spans="1:17">
      <c r="A16" s="14" t="s">
        <v>88</v>
      </c>
      <c r="B16" s="13">
        <v>1</v>
      </c>
      <c r="C16" s="17">
        <v>23.29</v>
      </c>
      <c r="D16" s="18">
        <v>22.07</v>
      </c>
      <c r="E16" s="18">
        <v>22.13</v>
      </c>
      <c r="F16" s="17">
        <v>23.79</v>
      </c>
      <c r="G16" s="18">
        <v>23.18</v>
      </c>
      <c r="H16" s="18">
        <v>22.47</v>
      </c>
      <c r="I16" s="17">
        <f>IF(ISBLANK(C16),"",C16-D16)</f>
        <v>1.2199999999999989</v>
      </c>
      <c r="J16" s="17">
        <f>IF(ISBLANK(C16),"",C16-E16)</f>
        <v>1.1600000000000001</v>
      </c>
      <c r="K16" s="17">
        <f>IF(ISBLANK(F16),"",F16-G16)</f>
        <v>0.60999999999999943</v>
      </c>
      <c r="L16" s="17">
        <f>IF(ISBLANK(F16),"",F16-H16)</f>
        <v>1.3200000000000003</v>
      </c>
      <c r="M16" s="17">
        <f>IF(OR(ISBLANK(I16),ISBLANK(K16)),"",(I16-K16))</f>
        <v>0.60999999999999943</v>
      </c>
      <c r="N16" s="17">
        <f>IF(OR(ISBLANK(I16),ISBLANK(L16)),"",(I16-L16))</f>
        <v>-0.10000000000000142</v>
      </c>
      <c r="O16" s="17">
        <f>IF(OR(ISBLANK(C16),ISBLANK(F16)),"",F16-C16)</f>
        <v>0.5</v>
      </c>
      <c r="P16" s="17">
        <f>IF(OR(ISBLANK(D16),ISBLANK(G16)),"",G16-D16)</f>
        <v>1.1099999999999994</v>
      </c>
      <c r="Q16" s="17">
        <f>IF(OR(ISBLANK(E16),ISBLANK(H16)),"",H16-E16)</f>
        <v>0.33999999999999986</v>
      </c>
    </row>
    <row r="17" spans="1:17">
      <c r="B17" s="13">
        <v>2</v>
      </c>
      <c r="C17" s="17">
        <v>23.4</v>
      </c>
      <c r="D17" s="18">
        <v>22.7</v>
      </c>
      <c r="E17" s="18">
        <v>22.25</v>
      </c>
      <c r="F17" s="17">
        <v>23.94</v>
      </c>
      <c r="G17" s="18">
        <v>23.48</v>
      </c>
      <c r="H17" s="18">
        <v>22.55</v>
      </c>
      <c r="I17" s="17">
        <f>IF(ISBLANK(C17),"",C17-D17)</f>
        <v>0.69999999999999929</v>
      </c>
      <c r="J17" s="17">
        <f>IF(ISBLANK(C17),"",C17-E17)</f>
        <v>1.1499999999999986</v>
      </c>
      <c r="K17" s="17">
        <f>IF(ISBLANK(F17),"",F17-G17)</f>
        <v>0.46000000000000085</v>
      </c>
      <c r="L17" s="17">
        <f>IF(ISBLANK(F17),"",F17-H17)</f>
        <v>1.3900000000000006</v>
      </c>
      <c r="M17" s="17">
        <f>IF(OR(ISBLANK(I17),ISBLANK(K17)),"",(I17-K17))</f>
        <v>0.23999999999999844</v>
      </c>
      <c r="N17" s="17">
        <f>IF(OR(ISBLANK(I17),ISBLANK(L17)),"",(I17-L17))</f>
        <v>-0.69000000000000128</v>
      </c>
      <c r="O17" s="17">
        <f>IF(OR(ISBLANK(C17),ISBLANK(F17)),"",F17-C17)</f>
        <v>0.5400000000000027</v>
      </c>
      <c r="P17" s="17">
        <f>IF(OR(ISBLANK(D17),ISBLANK(G17)),"",G17-D17)</f>
        <v>0.78000000000000114</v>
      </c>
      <c r="Q17" s="17">
        <f>IF(OR(ISBLANK(E17),ISBLANK(H17)),"",H17-E17)</f>
        <v>0.30000000000000071</v>
      </c>
    </row>
    <row r="18" spans="1:17" ht="16.5" customHeight="1">
      <c r="A18" s="14" t="s">
        <v>89</v>
      </c>
      <c r="B18" s="7">
        <v>1</v>
      </c>
      <c r="C18" s="17">
        <v>24.29</v>
      </c>
      <c r="D18" s="18">
        <v>23.07</v>
      </c>
      <c r="E18" s="18">
        <v>22.84</v>
      </c>
      <c r="F18" s="17">
        <v>24.52</v>
      </c>
      <c r="G18" s="18">
        <v>23.27</v>
      </c>
      <c r="H18" s="18">
        <v>22.95</v>
      </c>
      <c r="I18" s="17">
        <f>IF(ISBLANK(C18),"",C18-D18)</f>
        <v>1.2199999999999989</v>
      </c>
      <c r="J18" s="17">
        <f>IF(ISBLANK(C18),"",C18-E18)</f>
        <v>1.4499999999999993</v>
      </c>
      <c r="K18" s="17">
        <f>IF(ISBLANK(F18),"",F18-G18)</f>
        <v>1.25</v>
      </c>
      <c r="L18" s="18">
        <f>IF(ISBLANK(F18),"",F18-H18)</f>
        <v>1.5700000000000003</v>
      </c>
      <c r="M18" s="17">
        <f>IF(OR(ISBLANK(I18),ISBLANK(K18)),"",(I18-K18))</f>
        <v>-3.0000000000001137E-2</v>
      </c>
      <c r="N18" s="18">
        <f>IF(OR(ISBLANK(I18),ISBLANK(L18)),"",(I18-L18))</f>
        <v>-0.35000000000000142</v>
      </c>
      <c r="O18" s="17">
        <f>IF(OR(ISBLANK(C18),ISBLANK(F18)),"",F18-C18)</f>
        <v>0.23000000000000043</v>
      </c>
      <c r="P18" s="17">
        <f>IF(OR(ISBLANK(D18),ISBLANK(G18)),"",G18-D18)</f>
        <v>0.19999999999999929</v>
      </c>
      <c r="Q18" s="17">
        <f>IF(OR(ISBLANK(E18),ISBLANK(H18)),"",H18-E18)</f>
        <v>0.10999999999999943</v>
      </c>
    </row>
    <row r="19" spans="1:17">
      <c r="B19" s="7">
        <v>2</v>
      </c>
      <c r="C19" s="17">
        <v>24.34</v>
      </c>
      <c r="D19" s="18">
        <v>23.03</v>
      </c>
      <c r="E19" s="18">
        <v>22.96</v>
      </c>
      <c r="F19" s="17">
        <v>24.44</v>
      </c>
      <c r="G19" s="18">
        <v>23.37</v>
      </c>
      <c r="H19" s="18">
        <v>23.2</v>
      </c>
      <c r="I19" s="17">
        <f>IF(ISBLANK(C19),"",C19-D19)</f>
        <v>1.3099999999999987</v>
      </c>
      <c r="J19" s="17">
        <f>IF(ISBLANK(C19),"",C19-E19)</f>
        <v>1.379999999999999</v>
      </c>
      <c r="K19" s="17">
        <f>IF(ISBLANK(F19),"",F19-G19)</f>
        <v>1.0700000000000003</v>
      </c>
      <c r="L19" s="18">
        <f>IF(ISBLANK(F19),"",F19-H19)</f>
        <v>1.240000000000002</v>
      </c>
      <c r="M19" s="17">
        <f>IF(OR(ISBLANK(I19),ISBLANK(K19)),"",(I19-K19))</f>
        <v>0.23999999999999844</v>
      </c>
      <c r="N19" s="18">
        <f>IF(OR(ISBLANK(I19),ISBLANK(L19)),"",(I19-L19))</f>
        <v>6.9999999999996732E-2</v>
      </c>
      <c r="O19" s="17">
        <f>IF(OR(ISBLANK(C19),ISBLANK(F19)),"",F19-C19)</f>
        <v>0.10000000000000142</v>
      </c>
      <c r="P19" s="17">
        <f>IF(OR(ISBLANK(D19),ISBLANK(G19)),"",G19-D19)</f>
        <v>0.33999999999999986</v>
      </c>
      <c r="Q19" s="17">
        <f>IF(OR(ISBLANK(E19),ISBLANK(H19)),"",H19-E19)</f>
        <v>0.23999999999999844</v>
      </c>
    </row>
    <row r="20" spans="1:17" ht="16.5" customHeight="1">
      <c r="A20" s="14" t="s">
        <v>90</v>
      </c>
      <c r="B20" s="7">
        <v>1</v>
      </c>
      <c r="C20" s="18">
        <v>24.81</v>
      </c>
      <c r="D20" s="18">
        <v>23.77</v>
      </c>
      <c r="E20" s="18">
        <v>23.33</v>
      </c>
      <c r="F20" s="17">
        <v>24.88</v>
      </c>
      <c r="G20" s="18">
        <v>23.66</v>
      </c>
      <c r="H20" s="18">
        <v>23.35</v>
      </c>
      <c r="I20" s="17">
        <f>IF(ISBLANK(C20),"",C20-D20)</f>
        <v>1.0399999999999991</v>
      </c>
      <c r="J20" s="17">
        <f>IF(ISBLANK(C20),"",C20-E20)</f>
        <v>1.4800000000000004</v>
      </c>
      <c r="K20" s="17">
        <f>IF(ISBLANK(F20),"",F20-G20)</f>
        <v>1.2199999999999989</v>
      </c>
      <c r="L20" s="18">
        <f>IF(ISBLANK(F20),"",F20-H20)</f>
        <v>1.5299999999999976</v>
      </c>
      <c r="M20" s="17">
        <f>IF(OR(ISBLANK(I20),ISBLANK(K20)),"",(I20-K20))</f>
        <v>-0.17999999999999972</v>
      </c>
      <c r="N20" s="18">
        <f>IF(OR(ISBLANK(I20),ISBLANK(L20)),"",(I20-L20))</f>
        <v>-0.48999999999999844</v>
      </c>
      <c r="O20" s="17">
        <f>IF(OR(ISBLANK(C20),ISBLANK(F20)),"",F20-C20)</f>
        <v>7.0000000000000284E-2</v>
      </c>
      <c r="P20" s="17">
        <f>IF(OR(ISBLANK(D20),ISBLANK(G20)),"",G20-D20)</f>
        <v>-0.10999999999999943</v>
      </c>
      <c r="Q20" s="17">
        <f>IF(OR(ISBLANK(E20),ISBLANK(H20)),"",H20-E20)</f>
        <v>2.0000000000003126E-2</v>
      </c>
    </row>
    <row r="21" spans="1:17">
      <c r="B21" s="7">
        <v>2</v>
      </c>
      <c r="C21" s="18">
        <v>24.78</v>
      </c>
      <c r="D21" s="18">
        <v>24.29</v>
      </c>
      <c r="E21" s="18">
        <v>23.73</v>
      </c>
      <c r="F21" s="17">
        <v>24.84</v>
      </c>
      <c r="G21" s="18">
        <v>23.58</v>
      </c>
      <c r="H21" s="18">
        <v>23.82</v>
      </c>
      <c r="I21" s="17">
        <f>IF(ISBLANK(C21),"",C21-D21)</f>
        <v>0.49000000000000199</v>
      </c>
      <c r="J21" s="17">
        <f>IF(ISBLANK(C21),"",C21-E21)</f>
        <v>1.0500000000000007</v>
      </c>
      <c r="K21" s="17">
        <f>IF(ISBLANK(F21),"",F21-G21)</f>
        <v>1.2600000000000016</v>
      </c>
      <c r="L21" s="18">
        <f>IF(ISBLANK(F21),"",F21-H21)</f>
        <v>1.0199999999999996</v>
      </c>
      <c r="M21" s="17">
        <f>IF(OR(ISBLANK(I21),ISBLANK(K21)),"",(I21-K21))</f>
        <v>-0.76999999999999957</v>
      </c>
      <c r="N21" s="18">
        <f>IF(OR(ISBLANK(I21),ISBLANK(L21)),"",(I21-L21))</f>
        <v>-0.52999999999999758</v>
      </c>
      <c r="O21" s="17">
        <f>IF(OR(ISBLANK(C21),ISBLANK(F21)),"",F21-C21)</f>
        <v>5.9999999999998721E-2</v>
      </c>
      <c r="P21" s="17">
        <f>IF(OR(ISBLANK(D21),ISBLANK(G21)),"",G21-D21)</f>
        <v>-0.71000000000000085</v>
      </c>
      <c r="Q21" s="17">
        <f>IF(OR(ISBLANK(E21),ISBLANK(H21)),"",H21-E21)</f>
        <v>8.9999999999999858E-2</v>
      </c>
    </row>
    <row r="22" spans="1:17">
      <c r="A22" s="14" t="s">
        <v>91</v>
      </c>
      <c r="B22" s="7">
        <v>1</v>
      </c>
      <c r="C22" s="18">
        <v>24.44</v>
      </c>
      <c r="D22" s="18">
        <v>23.64</v>
      </c>
      <c r="E22" s="18">
        <v>23.31</v>
      </c>
      <c r="F22" s="18">
        <v>24.73</v>
      </c>
      <c r="G22" s="18">
        <v>23.91</v>
      </c>
      <c r="H22" s="18">
        <v>23.32</v>
      </c>
      <c r="I22" s="17">
        <f>IF(ISBLANK(C22),"",C22-D22)</f>
        <v>0.80000000000000071</v>
      </c>
      <c r="J22" s="17">
        <f>IF(ISBLANK(C22),"",C22-E22)</f>
        <v>1.1300000000000026</v>
      </c>
      <c r="K22" s="17">
        <f>IF(ISBLANK(F22),"",F22-G22)</f>
        <v>0.82000000000000028</v>
      </c>
      <c r="L22" s="17">
        <f>IF(ISBLANK(F22),"",F22-H22)</f>
        <v>1.4100000000000001</v>
      </c>
      <c r="M22" s="17">
        <f>IF(OR(ISBLANK(I22),ISBLANK(K22)),"",(I22-K22))</f>
        <v>-1.9999999999999574E-2</v>
      </c>
      <c r="N22" s="17">
        <f>IF(OR(ISBLANK(I22),ISBLANK(L22)),"",(I22-L22))</f>
        <v>-0.60999999999999943</v>
      </c>
      <c r="O22" s="17">
        <f>IF(OR(ISBLANK(C22),ISBLANK(F22)),"",F22-C22)</f>
        <v>0.28999999999999915</v>
      </c>
      <c r="P22" s="17">
        <f>IF(OR(ISBLANK(D22),ISBLANK(G22)),"",G22-D22)</f>
        <v>0.26999999999999957</v>
      </c>
      <c r="Q22" s="17">
        <f>IF(OR(ISBLANK(E22),ISBLANK(H22)),"",H22-E22)</f>
        <v>1.0000000000001563E-2</v>
      </c>
    </row>
    <row r="23" spans="1:17">
      <c r="B23" s="7">
        <v>2</v>
      </c>
      <c r="C23" s="18">
        <v>24.47</v>
      </c>
      <c r="D23" s="18">
        <v>23.66</v>
      </c>
      <c r="E23" s="18">
        <v>23.14</v>
      </c>
      <c r="F23" s="18">
        <v>24.72</v>
      </c>
      <c r="G23" s="18">
        <v>23.87</v>
      </c>
      <c r="H23" s="18">
        <v>23.61</v>
      </c>
      <c r="I23" s="17">
        <f>IF(ISBLANK(C23),"",C23-D23)</f>
        <v>0.80999999999999872</v>
      </c>
      <c r="J23" s="17">
        <f>IF(ISBLANK(C23),"",C23-E23)</f>
        <v>1.3299999999999983</v>
      </c>
      <c r="K23" s="17">
        <f>IF(ISBLANK(F23),"",F23-G23)</f>
        <v>0.84999999999999787</v>
      </c>
      <c r="L23" s="17">
        <f>IF(ISBLANK(F23),"",F23-H23)</f>
        <v>1.1099999999999994</v>
      </c>
      <c r="M23" s="17">
        <f>IF(OR(ISBLANK(I23),ISBLANK(K23)),"",(I23-K23))</f>
        <v>-3.9999999999999147E-2</v>
      </c>
      <c r="N23" s="17">
        <f>IF(OR(ISBLANK(I23),ISBLANK(L23)),"",(I23-L23))</f>
        <v>-0.30000000000000071</v>
      </c>
      <c r="O23" s="17">
        <f>IF(OR(ISBLANK(C23),ISBLANK(F23)),"",F23-C23)</f>
        <v>0.25</v>
      </c>
      <c r="P23" s="17">
        <f>IF(OR(ISBLANK(D23),ISBLANK(G23)),"",G23-D23)</f>
        <v>0.21000000000000085</v>
      </c>
      <c r="Q23" s="17">
        <f>IF(OR(ISBLANK(E23),ISBLANK(H23)),"",H23-E23)</f>
        <v>0.46999999999999886</v>
      </c>
    </row>
    <row r="24" spans="1:17">
      <c r="A24" s="14" t="s">
        <v>92</v>
      </c>
      <c r="B24" s="7">
        <v>1</v>
      </c>
      <c r="C24" s="18">
        <v>24.33</v>
      </c>
      <c r="D24" s="18">
        <v>22.73</v>
      </c>
      <c r="E24" s="18">
        <v>22.99</v>
      </c>
      <c r="F24" s="18">
        <v>24.53</v>
      </c>
      <c r="G24" s="18">
        <v>23.45</v>
      </c>
      <c r="H24" s="18">
        <v>23.03</v>
      </c>
      <c r="I24" s="17">
        <f>IF(ISBLANK(C24),"",C24-D24)</f>
        <v>1.5999999999999979</v>
      </c>
      <c r="J24" s="17">
        <f>IF(ISBLANK(C24),"",C24-E24)</f>
        <v>1.3399999999999999</v>
      </c>
      <c r="K24" s="17">
        <f>IF(ISBLANK(F24),"",F24-G24)</f>
        <v>1.0800000000000018</v>
      </c>
      <c r="L24" s="17">
        <f>IF(ISBLANK(F24),"",F24-H24)</f>
        <v>1.5</v>
      </c>
      <c r="M24" s="17">
        <f>IF(OR(ISBLANK(I24),ISBLANK(K24)),"",(I24-K24))</f>
        <v>0.51999999999999602</v>
      </c>
      <c r="N24" s="17">
        <f>IF(OR(ISBLANK(I24),ISBLANK(L24)),"",(I24-L24))</f>
        <v>9.9999999999997868E-2</v>
      </c>
      <c r="O24" s="17">
        <f>IF(OR(ISBLANK(C24),ISBLANK(F24)),"",F24-C24)</f>
        <v>0.20000000000000284</v>
      </c>
      <c r="P24" s="17">
        <f>IF(OR(ISBLANK(D24),ISBLANK(G24)),"",G24-D24)</f>
        <v>0.71999999999999886</v>
      </c>
      <c r="Q24" s="17">
        <f>IF(OR(ISBLANK(E24),ISBLANK(H24)),"",H24-E24)</f>
        <v>4.00000000000027E-2</v>
      </c>
    </row>
    <row r="25" spans="1:17">
      <c r="B25" s="7">
        <v>2</v>
      </c>
      <c r="C25" s="18">
        <v>24.25</v>
      </c>
      <c r="D25" s="18">
        <v>22.85</v>
      </c>
      <c r="E25" s="18">
        <v>22.73</v>
      </c>
      <c r="F25" s="18">
        <v>24.38</v>
      </c>
      <c r="G25" s="18">
        <v>22.83</v>
      </c>
      <c r="H25" s="18">
        <v>22.85</v>
      </c>
      <c r="I25" s="17">
        <f>IF(ISBLANK(C25),"",C25-D25)</f>
        <v>1.3999999999999986</v>
      </c>
      <c r="J25" s="17">
        <f>IF(ISBLANK(C25),"",C25-E25)</f>
        <v>1.5199999999999996</v>
      </c>
      <c r="K25" s="17">
        <f>IF(ISBLANK(F25),"",F25-G25)</f>
        <v>1.5500000000000007</v>
      </c>
      <c r="L25" s="17">
        <f>IF(ISBLANK(F25),"",F25-H25)</f>
        <v>1.5299999999999976</v>
      </c>
      <c r="M25" s="17">
        <f>IF(OR(ISBLANK(I25),ISBLANK(K25)),"",(I25-K25))</f>
        <v>-0.15000000000000213</v>
      </c>
      <c r="N25" s="17">
        <f>IF(OR(ISBLANK(I25),ISBLANK(L25)),"",(I25-L25))</f>
        <v>-0.12999999999999901</v>
      </c>
      <c r="O25" s="17">
        <f>IF(OR(ISBLANK(C25),ISBLANK(F25)),"",F25-C25)</f>
        <v>0.12999999999999901</v>
      </c>
      <c r="P25" s="17">
        <f>IF(OR(ISBLANK(D25),ISBLANK(G25)),"",G25-D25)</f>
        <v>-2.0000000000003126E-2</v>
      </c>
      <c r="Q25" s="17">
        <f>IF(OR(ISBLANK(E25),ISBLANK(H25)),"",H25-E25)</f>
        <v>0.12000000000000099</v>
      </c>
    </row>
    <row r="26" spans="1:17" ht="16.5" customHeight="1">
      <c r="A26" s="14" t="s">
        <v>93</v>
      </c>
      <c r="B26" s="7">
        <v>1</v>
      </c>
      <c r="C26" s="18">
        <v>24.53</v>
      </c>
      <c r="D26" s="18">
        <v>23.73</v>
      </c>
      <c r="E26" s="18">
        <v>23.62</v>
      </c>
      <c r="F26" s="18">
        <v>24.87</v>
      </c>
      <c r="G26" s="18">
        <v>23.81</v>
      </c>
      <c r="H26" s="18">
        <v>23.53</v>
      </c>
      <c r="I26" s="17">
        <f>IF(ISBLANK(C26),"",C26-D26)</f>
        <v>0.80000000000000071</v>
      </c>
      <c r="J26" s="17">
        <f>IF(ISBLANK(C26),"",C26-E26)</f>
        <v>0.91000000000000014</v>
      </c>
      <c r="K26" s="17">
        <f>IF(ISBLANK(F26),"",F26-G26)</f>
        <v>1.0600000000000023</v>
      </c>
      <c r="L26" s="17">
        <f>IF(ISBLANK(F26),"",F26-H26)</f>
        <v>1.3399999999999999</v>
      </c>
      <c r="M26" s="17">
        <f>IF(OR(ISBLANK(I26),ISBLANK(K26)),"",(I26-K26))</f>
        <v>-0.26000000000000156</v>
      </c>
      <c r="N26" s="17">
        <f>IF(OR(ISBLANK(I26),ISBLANK(L26)),"",(I26-L26))</f>
        <v>-0.53999999999999915</v>
      </c>
      <c r="O26" s="17">
        <f>IF(OR(ISBLANK(C26),ISBLANK(F26)),"",F26-C26)</f>
        <v>0.33999999999999986</v>
      </c>
      <c r="P26" s="17">
        <f>IF(OR(ISBLANK(D26),ISBLANK(G26)),"",G26-D26)</f>
        <v>7.9999999999998295E-2</v>
      </c>
      <c r="Q26" s="17">
        <f>IF(OR(ISBLANK(E26),ISBLANK(H26)),"",H26-E26)</f>
        <v>-8.9999999999999858E-2</v>
      </c>
    </row>
    <row r="27" spans="1:17">
      <c r="B27" s="7">
        <v>2</v>
      </c>
      <c r="C27" s="18">
        <v>24.56</v>
      </c>
      <c r="D27" s="18">
        <v>23.64</v>
      </c>
      <c r="E27" s="18">
        <v>23.1</v>
      </c>
      <c r="F27" s="18">
        <v>24.93</v>
      </c>
      <c r="G27" s="18">
        <v>24.58</v>
      </c>
      <c r="H27" s="18">
        <v>24.74</v>
      </c>
      <c r="I27" s="17">
        <f>IF(ISBLANK(C27),"",C27-D27)</f>
        <v>0.91999999999999815</v>
      </c>
      <c r="J27" s="17">
        <f>IF(ISBLANK(C27),"",C27-E27)</f>
        <v>1.4599999999999973</v>
      </c>
      <c r="K27" s="17">
        <f>IF(ISBLANK(F27),"",F27-G27)</f>
        <v>0.35000000000000142</v>
      </c>
      <c r="L27" s="17">
        <f>IF(ISBLANK(F27),"",F27-H27)</f>
        <v>0.19000000000000128</v>
      </c>
      <c r="M27" s="17">
        <f>IF(OR(ISBLANK(I27),ISBLANK(K27)),"",(I27-K27))</f>
        <v>0.56999999999999673</v>
      </c>
      <c r="N27" s="17">
        <f>IF(OR(ISBLANK(I27),ISBLANK(L27)),"",(I27-L27))</f>
        <v>0.72999999999999687</v>
      </c>
      <c r="O27" s="17">
        <f>IF(OR(ISBLANK(C27),ISBLANK(F27)),"",F27-C27)</f>
        <v>0.37000000000000099</v>
      </c>
      <c r="P27" s="17">
        <f>IF(OR(ISBLANK(D27),ISBLANK(G27)),"",G27-D27)</f>
        <v>0.93999999999999773</v>
      </c>
      <c r="Q27" s="17">
        <f>IF(OR(ISBLANK(E27),ISBLANK(H27)),"",H27-E27)</f>
        <v>1.639999999999997</v>
      </c>
    </row>
    <row r="28" spans="1:17" s="31" customFormat="1">
      <c r="A28" s="30" t="s">
        <v>82</v>
      </c>
      <c r="C28" s="32">
        <f t="shared" ref="C28:Q28" si="0">AVERAGE(C2:C27)</f>
        <v>24.206153846153843</v>
      </c>
      <c r="D28" s="32">
        <f t="shared" si="0"/>
        <v>23.156538461538464</v>
      </c>
      <c r="E28" s="32">
        <f t="shared" si="0"/>
        <v>22.953076923076921</v>
      </c>
      <c r="F28" s="32">
        <f t="shared" si="0"/>
        <v>24.483076923076915</v>
      </c>
      <c r="G28" s="32">
        <f t="shared" si="0"/>
        <v>23.469230769230776</v>
      </c>
      <c r="H28" s="32">
        <f t="shared" si="0"/>
        <v>23.216538461538462</v>
      </c>
      <c r="I28" s="32">
        <f t="shared" si="0"/>
        <v>1.0496153846153842</v>
      </c>
      <c r="J28" s="32">
        <f t="shared" si="0"/>
        <v>1.2530769230769228</v>
      </c>
      <c r="K28" s="32">
        <f t="shared" si="0"/>
        <v>1.0138461538461543</v>
      </c>
      <c r="L28" s="32">
        <f t="shared" si="0"/>
        <v>1.2665384615384612</v>
      </c>
      <c r="M28" s="32">
        <f t="shared" si="0"/>
        <v>3.5769230769229936E-2</v>
      </c>
      <c r="N28" s="32">
        <f t="shared" si="0"/>
        <v>-0.21692307692307736</v>
      </c>
      <c r="O28" s="32">
        <f t="shared" si="0"/>
        <v>0.27692307692307733</v>
      </c>
      <c r="P28" s="32">
        <f t="shared" si="0"/>
        <v>0.31269230769230727</v>
      </c>
      <c r="Q28" s="32">
        <f t="shared" si="0"/>
        <v>0.26346153846153852</v>
      </c>
    </row>
    <row r="29" spans="1:17" s="31" customFormat="1">
      <c r="A29" s="30" t="s">
        <v>79</v>
      </c>
      <c r="C29" s="32">
        <f t="shared" ref="C29:Q29" si="1">_xlfn.STDEV.P(C2:C27)</f>
        <v>0.60336286392363436</v>
      </c>
      <c r="D29" s="32">
        <f t="shared" si="1"/>
        <v>0.76191026277423879</v>
      </c>
      <c r="E29" s="32">
        <f t="shared" si="1"/>
        <v>0.66188988876706012</v>
      </c>
      <c r="F29" s="32">
        <f t="shared" si="1"/>
        <v>0.57946108405051178</v>
      </c>
      <c r="G29" s="32">
        <f t="shared" si="1"/>
        <v>0.63021927244487408</v>
      </c>
      <c r="H29" s="32">
        <f t="shared" si="1"/>
        <v>0.67241780914783311</v>
      </c>
      <c r="I29" s="32">
        <f t="shared" si="1"/>
        <v>0.48511283992038501</v>
      </c>
      <c r="J29" s="32">
        <f t="shared" si="1"/>
        <v>0.32701175267952187</v>
      </c>
      <c r="K29" s="32">
        <f t="shared" si="1"/>
        <v>0.3777776810921486</v>
      </c>
      <c r="L29" s="32">
        <f t="shared" si="1"/>
        <v>0.30695705422109909</v>
      </c>
      <c r="M29" s="32">
        <f t="shared" si="1"/>
        <v>0.36639798744957713</v>
      </c>
      <c r="N29" s="32">
        <f t="shared" si="1"/>
        <v>0.43714782951773928</v>
      </c>
      <c r="O29" s="32">
        <f t="shared" si="1"/>
        <v>0.19660129960383579</v>
      </c>
      <c r="P29" s="32">
        <f t="shared" si="1"/>
        <v>0.3805113734508388</v>
      </c>
      <c r="Q29" s="32">
        <f t="shared" si="1"/>
        <v>0.35808188049117246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DB94-BC73-DE4E-A268-5CFA0178C83C}">
  <dimension ref="A1:Z21"/>
  <sheetViews>
    <sheetView zoomScale="80" zoomScaleNormal="80" workbookViewId="0"/>
  </sheetViews>
  <sheetFormatPr baseColWidth="10" defaultColWidth="9" defaultRowHeight="14"/>
  <cols>
    <col min="1" max="1" width="14.6640625" style="36" bestFit="1" customWidth="1"/>
    <col min="2" max="2" width="9.1640625" style="21" bestFit="1" customWidth="1"/>
    <col min="3" max="3" width="10.6640625" style="21" customWidth="1"/>
    <col min="4" max="4" width="9.1640625" style="21" customWidth="1"/>
    <col min="5" max="5" width="10.6640625" style="21" customWidth="1"/>
    <col min="6" max="26" width="9.1640625" style="21" customWidth="1"/>
    <col min="27" max="16384" width="9" style="21"/>
  </cols>
  <sheetData>
    <row r="1" spans="1:26" s="21" customFormat="1" ht="30">
      <c r="A1" s="34" t="s">
        <v>60</v>
      </c>
      <c r="B1" s="35" t="s">
        <v>0</v>
      </c>
      <c r="C1" s="35" t="s">
        <v>15</v>
      </c>
      <c r="D1" s="35" t="s">
        <v>16</v>
      </c>
      <c r="E1" s="35" t="s">
        <v>17</v>
      </c>
      <c r="F1" s="35" t="s">
        <v>18</v>
      </c>
      <c r="G1" s="35" t="s">
        <v>19</v>
      </c>
      <c r="H1" s="35" t="s">
        <v>20</v>
      </c>
      <c r="I1" s="35" t="s">
        <v>21</v>
      </c>
      <c r="J1" s="35" t="s">
        <v>22</v>
      </c>
      <c r="K1" s="35" t="s">
        <v>23</v>
      </c>
      <c r="L1" s="35" t="s">
        <v>24</v>
      </c>
      <c r="M1" s="35" t="s">
        <v>25</v>
      </c>
      <c r="N1" s="35" t="s">
        <v>26</v>
      </c>
      <c r="O1" s="35" t="s">
        <v>27</v>
      </c>
      <c r="P1" s="35" t="s">
        <v>28</v>
      </c>
      <c r="Q1" s="35" t="s">
        <v>29</v>
      </c>
      <c r="R1" s="35" t="s">
        <v>30</v>
      </c>
      <c r="S1" s="35" t="s">
        <v>31</v>
      </c>
      <c r="T1" s="35" t="s">
        <v>32</v>
      </c>
      <c r="U1" s="35" t="s">
        <v>33</v>
      </c>
      <c r="V1" s="35" t="s">
        <v>34</v>
      </c>
      <c r="W1" s="35" t="s">
        <v>35</v>
      </c>
      <c r="X1" s="35" t="s">
        <v>36</v>
      </c>
      <c r="Y1" s="35" t="s">
        <v>37</v>
      </c>
      <c r="Z1" s="35" t="s">
        <v>38</v>
      </c>
    </row>
    <row r="2" spans="1:26" s="21" customFormat="1">
      <c r="A2" s="36" t="s">
        <v>61</v>
      </c>
      <c r="B2" s="21">
        <v>1</v>
      </c>
      <c r="C2" s="37">
        <v>-1.75</v>
      </c>
      <c r="D2" s="21">
        <v>-0.5</v>
      </c>
      <c r="E2" s="37">
        <v>-0.5</v>
      </c>
      <c r="F2" s="21">
        <v>-1</v>
      </c>
      <c r="G2" s="37">
        <v>-1.5</v>
      </c>
      <c r="H2" s="21">
        <v>-1</v>
      </c>
      <c r="I2" s="37">
        <v>0</v>
      </c>
      <c r="J2" s="21">
        <v>-0.5</v>
      </c>
      <c r="K2" s="37">
        <v>-1.25</v>
      </c>
      <c r="L2" s="21">
        <v>-1.25</v>
      </c>
      <c r="M2" s="37">
        <v>-1.5</v>
      </c>
      <c r="N2" s="21">
        <v>-2.25</v>
      </c>
      <c r="O2" s="21">
        <f>IF(ISBLANK(C2),"",C2+D2/2)</f>
        <v>-2</v>
      </c>
      <c r="P2" s="21">
        <f>IF(ISBLANK(E2),"",E2+F2/2)</f>
        <v>-1</v>
      </c>
      <c r="Q2" s="21">
        <f>IF(ISBLANK(G2),"",G2+H2/2)</f>
        <v>-2</v>
      </c>
      <c r="R2" s="21">
        <f>IF(ISBLANK(I2),"",I2+J2/2)</f>
        <v>-0.25</v>
      </c>
      <c r="S2" s="21">
        <f>IF(ISBLANK(K2),"",K2+L2/2)</f>
        <v>-1.875</v>
      </c>
      <c r="T2" s="21">
        <f>IF(ISBLANK(M2),"",M2+N2/2)</f>
        <v>-2.625</v>
      </c>
      <c r="U2" s="21">
        <f>IF(OR(ISBLANK(O2),ISBLANK(Q2)),"",Q2-O2)</f>
        <v>0</v>
      </c>
      <c r="V2" s="21">
        <f>IF(OR(ISBLANK(O2),ISBLANK(S2)),"",S2-O2)</f>
        <v>0.125</v>
      </c>
      <c r="W2" s="21">
        <f>IF(OR(ISBLANK(P2),ISBLANK(R2)),"",R2-P2)</f>
        <v>0.75</v>
      </c>
      <c r="X2" s="21">
        <f>IF(OR(ISBLANK(P2),ISBLANK(T2)),"",T2-P2)</f>
        <v>-1.625</v>
      </c>
      <c r="Y2" s="21">
        <f>IF(OR(ISBLANK(W2),ISBLANK(U2)),"",W2-U2)</f>
        <v>0.75</v>
      </c>
      <c r="Z2" s="21">
        <f>IF(OR(ISBLANK(X2),ISBLANK(U2)),"",X2-U2)</f>
        <v>-1.625</v>
      </c>
    </row>
    <row r="3" spans="1:26" s="21" customFormat="1">
      <c r="A3" s="36"/>
      <c r="B3" s="21">
        <v>2</v>
      </c>
      <c r="C3" s="37">
        <v>-1.75</v>
      </c>
      <c r="D3" s="21">
        <v>-1.25</v>
      </c>
      <c r="E3" s="21">
        <v>0</v>
      </c>
      <c r="F3" s="21">
        <v>-0.75</v>
      </c>
      <c r="G3" s="37">
        <v>-1</v>
      </c>
      <c r="H3" s="21">
        <v>-0.5</v>
      </c>
      <c r="I3" s="37">
        <v>0.5</v>
      </c>
      <c r="J3" s="21">
        <v>-0.25</v>
      </c>
      <c r="K3" s="37">
        <v>-2</v>
      </c>
      <c r="L3" s="21">
        <v>-0.75</v>
      </c>
      <c r="M3" s="37">
        <v>-2</v>
      </c>
      <c r="N3" s="21">
        <v>-1.5</v>
      </c>
      <c r="O3" s="21">
        <f>IF(ISBLANK(C3),"",C3+D3/2)</f>
        <v>-2.375</v>
      </c>
      <c r="P3" s="21">
        <f>IF(ISBLANK(E3),"",E3+F3/2)</f>
        <v>-0.375</v>
      </c>
      <c r="Q3" s="21">
        <f>IF(ISBLANK(G3),"",G3+H3/2)</f>
        <v>-1.25</v>
      </c>
      <c r="R3" s="21">
        <f>IF(ISBLANK(I3),"",I3+J3/2)</f>
        <v>0.375</v>
      </c>
      <c r="S3" s="21">
        <f>IF(ISBLANK(K3),"",K3+L3/2)</f>
        <v>-2.375</v>
      </c>
      <c r="T3" s="21">
        <f>IF(ISBLANK(M3),"",M3+N3/2)</f>
        <v>-2.75</v>
      </c>
      <c r="U3" s="21">
        <f>IF(OR(ISBLANK(O3),ISBLANK(Q3)),"",Q3-O3)</f>
        <v>1.125</v>
      </c>
      <c r="V3" s="21">
        <f>IF(OR(ISBLANK(O3),ISBLANK(S3)),"",S3-O3)</f>
        <v>0</v>
      </c>
      <c r="W3" s="21">
        <f>IF(OR(ISBLANK(P3),ISBLANK(R3)),"",R3-P3)</f>
        <v>0.75</v>
      </c>
      <c r="X3" s="21">
        <f>IF(OR(ISBLANK(P3),ISBLANK(T3)),"",T3-P3)</f>
        <v>-2.375</v>
      </c>
      <c r="Y3" s="21">
        <f>IF(OR(ISBLANK(W3),ISBLANK(U3)),"",W3-U3)</f>
        <v>-0.375</v>
      </c>
      <c r="Z3" s="21">
        <f>IF(OR(ISBLANK(X3),ISBLANK(U3)),"",X3-U3)</f>
        <v>-3.5</v>
      </c>
    </row>
    <row r="4" spans="1:26" s="21" customFormat="1">
      <c r="A4" s="36" t="s">
        <v>62</v>
      </c>
      <c r="B4" s="21">
        <v>1</v>
      </c>
      <c r="C4" s="37">
        <v>-3.5</v>
      </c>
      <c r="D4" s="21">
        <v>-0.75</v>
      </c>
      <c r="E4" s="21">
        <v>-1</v>
      </c>
      <c r="F4" s="21">
        <v>-1.5</v>
      </c>
      <c r="G4" s="37">
        <v>-3.75</v>
      </c>
      <c r="H4" s="21">
        <v>0</v>
      </c>
      <c r="I4" s="21">
        <v>-0.5</v>
      </c>
      <c r="J4" s="21">
        <v>-0.75</v>
      </c>
      <c r="K4" s="37">
        <v>-3.75</v>
      </c>
      <c r="L4" s="21">
        <v>0</v>
      </c>
      <c r="M4" s="21">
        <v>-3.5</v>
      </c>
      <c r="N4" s="21">
        <v>-5</v>
      </c>
      <c r="O4" s="21">
        <f>IF(ISBLANK(C4),"",C4+D4/2)</f>
        <v>-3.875</v>
      </c>
      <c r="P4" s="21">
        <f>IF(ISBLANK(E4),"",E4+F4/2)</f>
        <v>-1.75</v>
      </c>
      <c r="Q4" s="21">
        <f>IF(ISBLANK(G4),"",G4+H4/2)</f>
        <v>-3.75</v>
      </c>
      <c r="R4" s="21">
        <f>IF(ISBLANK(I4),"",I4+J4/2)</f>
        <v>-0.875</v>
      </c>
      <c r="S4" s="21">
        <f>IF(ISBLANK(K4),"",K4+L4/2)</f>
        <v>-3.75</v>
      </c>
      <c r="T4" s="21">
        <f>IF(ISBLANK(M4),"",M4+N4/2)</f>
        <v>-6</v>
      </c>
      <c r="U4" s="21">
        <f>IF(OR(ISBLANK(O4),ISBLANK(Q4)),"",Q4-O4)</f>
        <v>0.125</v>
      </c>
      <c r="V4" s="21">
        <f>IF(OR(ISBLANK(O4),ISBLANK(S4)),"",S4-O4)</f>
        <v>0.125</v>
      </c>
      <c r="W4" s="21">
        <f>IF(OR(ISBLANK(P4),ISBLANK(R4)),"",R4-P4)</f>
        <v>0.875</v>
      </c>
      <c r="X4" s="21">
        <f>IF(OR(ISBLANK(P4),ISBLANK(T4)),"",T4-P4)</f>
        <v>-4.25</v>
      </c>
      <c r="Y4" s="21">
        <f>IF(OR(ISBLANK(W4),ISBLANK(U4)),"",W4-U4)</f>
        <v>0.75</v>
      </c>
      <c r="Z4" s="21">
        <f>IF(OR(ISBLANK(X4),ISBLANK(U4)),"",X4-U4)</f>
        <v>-4.375</v>
      </c>
    </row>
    <row r="5" spans="1:26" s="21" customFormat="1">
      <c r="A5" s="36"/>
      <c r="B5" s="21">
        <v>2</v>
      </c>
      <c r="C5" s="37">
        <v>-3.5</v>
      </c>
      <c r="D5" s="21">
        <v>-1</v>
      </c>
      <c r="E5" s="21">
        <v>-2.5</v>
      </c>
      <c r="F5" s="21">
        <v>-3</v>
      </c>
      <c r="G5" s="37">
        <v>-3.5</v>
      </c>
      <c r="H5" s="21">
        <v>-0.5</v>
      </c>
      <c r="I5" s="21">
        <v>-0.75</v>
      </c>
      <c r="J5" s="21">
        <v>-3</v>
      </c>
      <c r="K5" s="37">
        <v>-4</v>
      </c>
      <c r="L5" s="21">
        <v>-0.75</v>
      </c>
      <c r="M5" s="21">
        <v>0.25</v>
      </c>
      <c r="N5" s="21">
        <v>-1.5</v>
      </c>
      <c r="O5" s="21">
        <f>IF(ISBLANK(C5),"",C5+D5/2)</f>
        <v>-4</v>
      </c>
      <c r="P5" s="21">
        <f>IF(ISBLANK(E5),"",E5+F5/2)</f>
        <v>-4</v>
      </c>
      <c r="Q5" s="21">
        <f>IF(ISBLANK(G5),"",G5+H5/2)</f>
        <v>-3.75</v>
      </c>
      <c r="R5" s="21">
        <f>IF(ISBLANK(I5),"",I5+J5/2)</f>
        <v>-2.25</v>
      </c>
      <c r="S5" s="21">
        <f>IF(ISBLANK(K5),"",K5+L5/2)</f>
        <v>-4.375</v>
      </c>
      <c r="T5" s="21">
        <f>IF(ISBLANK(M5),"",M5+N5/2)</f>
        <v>-0.5</v>
      </c>
      <c r="U5" s="21">
        <f>IF(OR(ISBLANK(O5),ISBLANK(Q5)),"",Q5-O5)</f>
        <v>0.25</v>
      </c>
      <c r="V5" s="21">
        <f>IF(OR(ISBLANK(O5),ISBLANK(S5)),"",S5-O5)</f>
        <v>-0.375</v>
      </c>
      <c r="W5" s="21">
        <f>IF(OR(ISBLANK(P5),ISBLANK(R5)),"",R5-P5)</f>
        <v>1.75</v>
      </c>
      <c r="X5" s="21">
        <f>IF(OR(ISBLANK(P5),ISBLANK(T5)),"",T5-P5)</f>
        <v>3.5</v>
      </c>
      <c r="Y5" s="21">
        <f>IF(OR(ISBLANK(W5),ISBLANK(U5)),"",W5-U5)</f>
        <v>1.5</v>
      </c>
      <c r="Z5" s="21">
        <f>IF(OR(ISBLANK(X5),ISBLANK(U5)),"",X5-U5)</f>
        <v>3.25</v>
      </c>
    </row>
    <row r="6" spans="1:26" s="21" customFormat="1">
      <c r="A6" s="36" t="s">
        <v>83</v>
      </c>
      <c r="B6" s="21">
        <v>1</v>
      </c>
      <c r="C6" s="37">
        <v>-1.25</v>
      </c>
      <c r="D6" s="21">
        <v>-0.5</v>
      </c>
      <c r="E6" s="37">
        <v>0.5</v>
      </c>
      <c r="F6" s="21">
        <v>-0.75</v>
      </c>
      <c r="G6" s="37">
        <v>-0.75</v>
      </c>
      <c r="H6" s="21">
        <v>-0.25</v>
      </c>
      <c r="I6" s="37">
        <v>-0.25</v>
      </c>
      <c r="J6" s="21">
        <v>-1</v>
      </c>
      <c r="K6" s="37">
        <v>-1.25</v>
      </c>
      <c r="L6" s="21">
        <v>-1</v>
      </c>
      <c r="M6" s="37">
        <v>-1.25</v>
      </c>
      <c r="N6" s="21">
        <v>-4.75</v>
      </c>
      <c r="O6" s="21">
        <f>IF(ISBLANK(C6),"",C6+D6/2)</f>
        <v>-1.5</v>
      </c>
      <c r="P6" s="21">
        <f>IF(ISBLANK(E6),"",E6+F6/2)</f>
        <v>0.125</v>
      </c>
      <c r="Q6" s="21">
        <f>IF(ISBLANK(G6),"",G6+H6/2)</f>
        <v>-0.875</v>
      </c>
      <c r="R6" s="21">
        <f>IF(ISBLANK(I6),"",I6+J6/2)</f>
        <v>-0.75</v>
      </c>
      <c r="S6" s="21">
        <f>IF(ISBLANK(K6),"",K6+L6/2)</f>
        <v>-1.75</v>
      </c>
      <c r="T6" s="21">
        <f>IF(ISBLANK(M6),"",M6+N6/2)</f>
        <v>-3.625</v>
      </c>
      <c r="U6" s="21">
        <f>IF(OR(ISBLANK(O6),ISBLANK(Q6)),"",Q6-O6)</f>
        <v>0.625</v>
      </c>
      <c r="V6" s="21">
        <f>IF(OR(ISBLANK(O6),ISBLANK(S6)),"",S6-O6)</f>
        <v>-0.25</v>
      </c>
      <c r="W6" s="21">
        <f>IF(OR(ISBLANK(P6),ISBLANK(R6)),"",R6-P6)</f>
        <v>-0.875</v>
      </c>
      <c r="X6" s="21">
        <f>IF(OR(ISBLANK(P6),ISBLANK(T6)),"",T6-P6)</f>
        <v>-3.75</v>
      </c>
      <c r="Y6" s="21">
        <f>IF(OR(ISBLANK(W6),ISBLANK(U6)),"",W6-U6)</f>
        <v>-1.5</v>
      </c>
      <c r="Z6" s="21">
        <f>IF(OR(ISBLANK(X6),ISBLANK(U6)),"",X6-U6)</f>
        <v>-4.375</v>
      </c>
    </row>
    <row r="7" spans="1:26" s="21" customFormat="1">
      <c r="A7" s="36"/>
      <c r="B7" s="21">
        <v>2</v>
      </c>
      <c r="C7" s="37">
        <v>-1</v>
      </c>
      <c r="D7" s="21">
        <v>-0.25</v>
      </c>
      <c r="E7" s="37">
        <v>0</v>
      </c>
      <c r="F7" s="21">
        <v>-1.25</v>
      </c>
      <c r="G7" s="37">
        <v>-1.25</v>
      </c>
      <c r="H7" s="21">
        <v>-0.75</v>
      </c>
      <c r="I7" s="37">
        <v>-0.5</v>
      </c>
      <c r="J7" s="21">
        <v>-1</v>
      </c>
      <c r="K7" s="37">
        <v>-1.25</v>
      </c>
      <c r="L7" s="21">
        <v>-0.5</v>
      </c>
      <c r="M7" s="37">
        <v>-1.25</v>
      </c>
      <c r="N7" s="21">
        <v>-2.75</v>
      </c>
      <c r="O7" s="21">
        <f>IF(ISBLANK(C7),"",C7+D7/2)</f>
        <v>-1.125</v>
      </c>
      <c r="P7" s="21">
        <f>IF(ISBLANK(E7),"",E7+F7/2)</f>
        <v>-0.625</v>
      </c>
      <c r="Q7" s="21">
        <f>IF(ISBLANK(G7),"",G7+H7/2)</f>
        <v>-1.625</v>
      </c>
      <c r="R7" s="21">
        <f>IF(ISBLANK(I7),"",I7+J7/2)</f>
        <v>-1</v>
      </c>
      <c r="S7" s="21">
        <f>IF(ISBLANK(K7),"",K7+L7/2)</f>
        <v>-1.5</v>
      </c>
      <c r="T7" s="21">
        <f>IF(ISBLANK(M7),"",M7+N7/2)</f>
        <v>-2.625</v>
      </c>
      <c r="U7" s="21">
        <f>IF(OR(ISBLANK(O7),ISBLANK(Q7)),"",Q7-O7)</f>
        <v>-0.5</v>
      </c>
      <c r="V7" s="21">
        <f>IF(OR(ISBLANK(O7),ISBLANK(S7)),"",S7-O7)</f>
        <v>-0.375</v>
      </c>
      <c r="W7" s="21">
        <f>IF(OR(ISBLANK(P7),ISBLANK(R7)),"",R7-P7)</f>
        <v>-0.375</v>
      </c>
      <c r="X7" s="21">
        <f>IF(OR(ISBLANK(P7),ISBLANK(T7)),"",T7-P7)</f>
        <v>-2</v>
      </c>
      <c r="Y7" s="21">
        <f>IF(OR(ISBLANK(W7),ISBLANK(U7)),"",W7-U7)</f>
        <v>0.125</v>
      </c>
      <c r="Z7" s="21">
        <f>IF(OR(ISBLANK(X7),ISBLANK(U7)),"",X7-U7)</f>
        <v>-1.5</v>
      </c>
    </row>
    <row r="8" spans="1:26" s="21" customFormat="1">
      <c r="A8" s="36" t="s">
        <v>84</v>
      </c>
      <c r="B8" s="21">
        <v>1</v>
      </c>
      <c r="C8" s="37">
        <v>-1.75</v>
      </c>
      <c r="D8" s="21">
        <v>-0.5</v>
      </c>
      <c r="E8" s="37">
        <v>-1.57</v>
      </c>
      <c r="F8" s="21">
        <v>-0.95</v>
      </c>
      <c r="G8" s="37">
        <v>-0.5</v>
      </c>
      <c r="H8" s="21">
        <v>-1.25</v>
      </c>
      <c r="I8" s="37">
        <v>-1.22</v>
      </c>
      <c r="J8" s="21">
        <v>-0.37</v>
      </c>
      <c r="K8" s="37">
        <v>-2</v>
      </c>
      <c r="L8" s="21">
        <v>-1</v>
      </c>
      <c r="M8" s="37">
        <v>-1.19</v>
      </c>
      <c r="N8" s="21">
        <v>-0.84</v>
      </c>
      <c r="O8" s="21">
        <f>IF(ISBLANK(C8),"",C8+D8/2)</f>
        <v>-2</v>
      </c>
      <c r="P8" s="21">
        <f>IF(ISBLANK(E8),"",E8+F8/2)</f>
        <v>-2.0449999999999999</v>
      </c>
      <c r="Q8" s="21">
        <f>IF(ISBLANK(G8),"",G8+H8/2)</f>
        <v>-1.125</v>
      </c>
      <c r="R8" s="21">
        <f>IF(ISBLANK(I8),"",I8+J8/2)</f>
        <v>-1.405</v>
      </c>
      <c r="S8" s="21">
        <f>IF(ISBLANK(K8),"",K8+L8/2)</f>
        <v>-2.5</v>
      </c>
      <c r="T8" s="21">
        <f>IF(ISBLANK(M8),"",M8+N8/2)</f>
        <v>-1.6099999999999999</v>
      </c>
      <c r="U8" s="21">
        <f>IF(OR(ISBLANK(O8),ISBLANK(Q8)),"",Q8-O8)</f>
        <v>0.875</v>
      </c>
      <c r="V8" s="21">
        <f>IF(OR(ISBLANK(O8),ISBLANK(S8)),"",S8-O8)</f>
        <v>-0.5</v>
      </c>
      <c r="W8" s="21">
        <f>IF(OR(ISBLANK(P8),ISBLANK(R8)),"",R8-P8)</f>
        <v>0.6399999999999999</v>
      </c>
      <c r="X8" s="21">
        <f>IF(OR(ISBLANK(P8),ISBLANK(T8)),"",T8-P8)</f>
        <v>0.43500000000000005</v>
      </c>
      <c r="Y8" s="21">
        <f>IF(OR(ISBLANK(W8),ISBLANK(U8)),"",W8-U8)</f>
        <v>-0.2350000000000001</v>
      </c>
      <c r="Z8" s="21">
        <f>IF(OR(ISBLANK(X8),ISBLANK(U8)),"",X8-U8)</f>
        <v>-0.43999999999999995</v>
      </c>
    </row>
    <row r="9" spans="1:26" s="21" customFormat="1">
      <c r="A9" s="38"/>
      <c r="B9" s="21">
        <v>2</v>
      </c>
      <c r="C9" s="37">
        <v>-1.25</v>
      </c>
      <c r="D9" s="21">
        <v>-0.5</v>
      </c>
      <c r="E9" s="37">
        <v>-0.37</v>
      </c>
      <c r="F9" s="21">
        <v>-0.5</v>
      </c>
      <c r="G9" s="37">
        <v>-1.75</v>
      </c>
      <c r="H9" s="21">
        <v>0</v>
      </c>
      <c r="I9" s="37">
        <v>-1.02</v>
      </c>
      <c r="J9" s="21">
        <v>-1.77</v>
      </c>
      <c r="K9" s="37">
        <v>-1</v>
      </c>
      <c r="L9" s="21">
        <v>-1</v>
      </c>
      <c r="M9" s="37">
        <v>-1.1200000000000001</v>
      </c>
      <c r="N9" s="21">
        <v>-3.54</v>
      </c>
      <c r="O9" s="21">
        <f>IF(ISBLANK(C9),"",C9+D9/2)</f>
        <v>-1.5</v>
      </c>
      <c r="P9" s="21">
        <f>IF(ISBLANK(E9),"",E9+F9/2)</f>
        <v>-0.62</v>
      </c>
      <c r="Q9" s="21">
        <f>IF(ISBLANK(G9),"",G9+H9/2)</f>
        <v>-1.75</v>
      </c>
      <c r="R9" s="21">
        <f>IF(ISBLANK(I9),"",I9+J9/2)</f>
        <v>-1.905</v>
      </c>
      <c r="S9" s="21">
        <f>IF(ISBLANK(K9),"",K9+L9/2)</f>
        <v>-1.5</v>
      </c>
      <c r="T9" s="21">
        <f>IF(ISBLANK(M9),"",M9+N9/2)</f>
        <v>-2.89</v>
      </c>
      <c r="U9" s="21">
        <f>IF(OR(ISBLANK(O9),ISBLANK(Q9)),"",Q9-O9)</f>
        <v>-0.25</v>
      </c>
      <c r="V9" s="21">
        <f>IF(OR(ISBLANK(O9),ISBLANK(S9)),"",S9-O9)</f>
        <v>0</v>
      </c>
      <c r="W9" s="21">
        <f>IF(OR(ISBLANK(P9),ISBLANK(R9)),"",R9-P9)</f>
        <v>-1.2850000000000001</v>
      </c>
      <c r="X9" s="21">
        <f>IF(OR(ISBLANK(P9),ISBLANK(T9)),"",T9-P9)</f>
        <v>-2.27</v>
      </c>
      <c r="Y9" s="21">
        <f>IF(OR(ISBLANK(W9),ISBLANK(U9)),"",W9-U9)</f>
        <v>-1.0350000000000001</v>
      </c>
      <c r="Z9" s="21">
        <f>IF(OR(ISBLANK(X9),ISBLANK(U9)),"",X9-U9)</f>
        <v>-2.02</v>
      </c>
    </row>
    <row r="10" spans="1:26" s="21" customFormat="1">
      <c r="A10" s="36" t="s">
        <v>85</v>
      </c>
      <c r="B10" s="21">
        <v>1</v>
      </c>
      <c r="C10" s="37">
        <v>-2.75</v>
      </c>
      <c r="D10" s="21">
        <v>-0.25</v>
      </c>
      <c r="E10" s="21">
        <v>1</v>
      </c>
      <c r="F10" s="21">
        <v>-1.25</v>
      </c>
      <c r="G10" s="37">
        <v>-2</v>
      </c>
      <c r="H10" s="21">
        <v>-0.5</v>
      </c>
      <c r="I10" s="21">
        <v>-1.5</v>
      </c>
      <c r="J10" s="21">
        <v>-0.25</v>
      </c>
      <c r="K10" s="37">
        <v>-2.5</v>
      </c>
      <c r="L10" s="21">
        <v>-0.75</v>
      </c>
      <c r="M10" s="21">
        <v>-3.75</v>
      </c>
      <c r="N10" s="21">
        <v>-2.5</v>
      </c>
      <c r="O10" s="21">
        <f>IF(ISBLANK(C10),"",C10+D10/2)</f>
        <v>-2.875</v>
      </c>
      <c r="P10" s="21">
        <f>IF(ISBLANK(E10),"",E10+F10/2)</f>
        <v>0.375</v>
      </c>
      <c r="Q10" s="21">
        <f>IF(ISBLANK(G10),"",G10+H10/2)</f>
        <v>-2.25</v>
      </c>
      <c r="R10" s="21">
        <f>IF(ISBLANK(I10),"",I10+J10/2)</f>
        <v>-1.625</v>
      </c>
      <c r="S10" s="21">
        <f>IF(ISBLANK(K10),"",K10+L10/2)</f>
        <v>-2.875</v>
      </c>
      <c r="T10" s="21">
        <f>IF(ISBLANK(M10),"",M10+N10/2)</f>
        <v>-5</v>
      </c>
      <c r="U10" s="21">
        <f>IF(OR(ISBLANK(O10),ISBLANK(Q10)),"",Q10-O10)</f>
        <v>0.625</v>
      </c>
      <c r="V10" s="21">
        <f>IF(OR(ISBLANK(O10),ISBLANK(S10)),"",S10-O10)</f>
        <v>0</v>
      </c>
      <c r="W10" s="21">
        <f>IF(OR(ISBLANK(P10),ISBLANK(R10)),"",R10-P10)</f>
        <v>-2</v>
      </c>
      <c r="X10" s="21">
        <f>IF(OR(ISBLANK(P10),ISBLANK(T10)),"",T10-P10)</f>
        <v>-5.375</v>
      </c>
      <c r="Y10" s="21">
        <f>IF(OR(ISBLANK(W10),ISBLANK(U10)),"",W10-U10)</f>
        <v>-2.625</v>
      </c>
      <c r="Z10" s="21">
        <f>IF(OR(ISBLANK(X10),ISBLANK(U10)),"",X10-U10)</f>
        <v>-6</v>
      </c>
    </row>
    <row r="11" spans="1:26" s="21" customFormat="1">
      <c r="A11" s="36"/>
      <c r="B11" s="21">
        <v>2</v>
      </c>
      <c r="C11" s="37">
        <v>-2.75</v>
      </c>
      <c r="D11" s="21">
        <v>-0.5</v>
      </c>
      <c r="E11" s="21">
        <v>0.5</v>
      </c>
      <c r="F11" s="21">
        <v>-0.5</v>
      </c>
      <c r="G11" s="37">
        <v>-2.25</v>
      </c>
      <c r="H11" s="21">
        <v>-0.5</v>
      </c>
      <c r="I11" s="21">
        <v>-0.75</v>
      </c>
      <c r="J11" s="21">
        <v>0</v>
      </c>
      <c r="K11" s="37">
        <v>-2.25</v>
      </c>
      <c r="L11" s="21">
        <v>-0.75</v>
      </c>
      <c r="M11" s="21">
        <v>-1.75</v>
      </c>
      <c r="N11" s="21">
        <v>-5.25</v>
      </c>
      <c r="O11" s="21">
        <f>IF(ISBLANK(C11),"",C11+D11/2)</f>
        <v>-3</v>
      </c>
      <c r="P11" s="21">
        <f>IF(ISBLANK(E11),"",E11+F11/2)</f>
        <v>0.25</v>
      </c>
      <c r="Q11" s="21">
        <f>IF(ISBLANK(G11),"",G11+H11/2)</f>
        <v>-2.5</v>
      </c>
      <c r="R11" s="21">
        <f>IF(ISBLANK(I11),"",I11+J11/2)</f>
        <v>-0.75</v>
      </c>
      <c r="S11" s="21">
        <f>IF(ISBLANK(K11),"",K11+L11/2)</f>
        <v>-2.625</v>
      </c>
      <c r="T11" s="21">
        <f>IF(ISBLANK(M11),"",M11+N11/2)</f>
        <v>-4.375</v>
      </c>
      <c r="U11" s="21">
        <f>IF(OR(ISBLANK(O11),ISBLANK(Q11)),"",Q11-O11)</f>
        <v>0.5</v>
      </c>
      <c r="V11" s="21">
        <f>IF(OR(ISBLANK(O11),ISBLANK(S11)),"",S11-O11)</f>
        <v>0.375</v>
      </c>
      <c r="W11" s="21">
        <f>IF(OR(ISBLANK(P11),ISBLANK(R11)),"",R11-P11)</f>
        <v>-1</v>
      </c>
      <c r="X11" s="21">
        <f>IF(OR(ISBLANK(P11),ISBLANK(T11)),"",T11-P11)</f>
        <v>-4.625</v>
      </c>
      <c r="Y11" s="21">
        <f>IF(OR(ISBLANK(W11),ISBLANK(U11)),"",W11-U11)</f>
        <v>-1.5</v>
      </c>
      <c r="Z11" s="21">
        <f>IF(OR(ISBLANK(X11),ISBLANK(U11)),"",X11-U11)</f>
        <v>-5.125</v>
      </c>
    </row>
    <row r="12" spans="1:26" s="21" customFormat="1">
      <c r="A12" s="36" t="s">
        <v>86</v>
      </c>
      <c r="B12" s="21">
        <v>1</v>
      </c>
      <c r="C12" s="37">
        <v>-2</v>
      </c>
      <c r="D12" s="21">
        <v>-0.75</v>
      </c>
      <c r="E12" s="21">
        <v>-2.75</v>
      </c>
      <c r="F12" s="21">
        <v>-1.25</v>
      </c>
      <c r="G12" s="37">
        <v>-1.75</v>
      </c>
      <c r="H12" s="21">
        <v>0</v>
      </c>
      <c r="I12" s="21">
        <v>-2</v>
      </c>
      <c r="J12" s="21">
        <v>-0.5</v>
      </c>
      <c r="K12" s="37">
        <v>-2.5</v>
      </c>
      <c r="L12" s="21">
        <v>-1</v>
      </c>
      <c r="M12" s="21">
        <v>-2.25</v>
      </c>
      <c r="N12" s="21">
        <v>-0.75</v>
      </c>
      <c r="O12" s="21">
        <f>IF(ISBLANK(C12),"",C12+D12/2)</f>
        <v>-2.375</v>
      </c>
      <c r="P12" s="21">
        <f>IF(ISBLANK(E12),"",E12+F12/2)</f>
        <v>-3.375</v>
      </c>
      <c r="Q12" s="21">
        <f>IF(ISBLANK(G12),"",G12+H12/2)</f>
        <v>-1.75</v>
      </c>
      <c r="R12" s="21">
        <f>IF(ISBLANK(I12),"",I12+J12/2)</f>
        <v>-2.25</v>
      </c>
      <c r="S12" s="21">
        <f>IF(ISBLANK(K12),"",K12+L12/2)</f>
        <v>-3</v>
      </c>
      <c r="T12" s="21">
        <f>IF(ISBLANK(M12),"",M12+N12/2)</f>
        <v>-2.625</v>
      </c>
      <c r="U12" s="21">
        <f>IF(OR(ISBLANK(O12),ISBLANK(Q12)),"",Q12-O12)</f>
        <v>0.625</v>
      </c>
      <c r="V12" s="21">
        <f>IF(OR(ISBLANK(O12),ISBLANK(S12)),"",S12-O12)</f>
        <v>-0.625</v>
      </c>
      <c r="W12" s="21">
        <f>IF(OR(ISBLANK(P12),ISBLANK(R12)),"",R12-P12)</f>
        <v>1.125</v>
      </c>
      <c r="X12" s="21">
        <f>IF(OR(ISBLANK(P12),ISBLANK(T12)),"",T12-P12)</f>
        <v>0.75</v>
      </c>
      <c r="Y12" s="21">
        <f>IF(OR(ISBLANK(W12),ISBLANK(U12)),"",W12-U12)</f>
        <v>0.5</v>
      </c>
      <c r="Z12" s="21">
        <f>IF(OR(ISBLANK(X12),ISBLANK(U12)),"",X12-U12)</f>
        <v>0.125</v>
      </c>
    </row>
    <row r="13" spans="1:26" s="21" customFormat="1">
      <c r="A13" s="36"/>
      <c r="B13" s="21">
        <v>2</v>
      </c>
      <c r="C13" s="37">
        <v>-1.5</v>
      </c>
      <c r="D13" s="21">
        <v>0</v>
      </c>
      <c r="E13" s="21">
        <v>-2.25</v>
      </c>
      <c r="F13" s="21">
        <v>-1.25</v>
      </c>
      <c r="G13" s="37">
        <v>0.75</v>
      </c>
      <c r="H13" s="21">
        <v>-2.5</v>
      </c>
      <c r="I13" s="21">
        <v>-1.5</v>
      </c>
      <c r="J13" s="21">
        <v>-1</v>
      </c>
      <c r="K13" s="37">
        <v>-1.75</v>
      </c>
      <c r="L13" s="21">
        <v>-1</v>
      </c>
      <c r="M13" s="21">
        <v>-2</v>
      </c>
      <c r="N13" s="21">
        <v>-0.75</v>
      </c>
      <c r="O13" s="21">
        <f>IF(ISBLANK(C13),"",C13+D13/2)</f>
        <v>-1.5</v>
      </c>
      <c r="P13" s="21">
        <f>IF(ISBLANK(E13),"",E13+F13/2)</f>
        <v>-2.875</v>
      </c>
      <c r="Q13" s="21">
        <f>IF(ISBLANK(G13),"",G13+H13/2)</f>
        <v>-0.5</v>
      </c>
      <c r="R13" s="21">
        <f>IF(ISBLANK(I13),"",I13+J13/2)</f>
        <v>-2</v>
      </c>
      <c r="S13" s="21">
        <f>IF(ISBLANK(K13),"",K13+L13/2)</f>
        <v>-2.25</v>
      </c>
      <c r="T13" s="21">
        <f>IF(ISBLANK(M13),"",M13+N13/2)</f>
        <v>-2.375</v>
      </c>
      <c r="U13" s="21">
        <f>IF(OR(ISBLANK(O13),ISBLANK(Q13)),"",Q13-O13)</f>
        <v>1</v>
      </c>
      <c r="V13" s="21">
        <f>IF(OR(ISBLANK(O13),ISBLANK(S13)),"",S13-O13)</f>
        <v>-0.75</v>
      </c>
      <c r="W13" s="21">
        <f>IF(OR(ISBLANK(P13),ISBLANK(R13)),"",R13-P13)</f>
        <v>0.875</v>
      </c>
      <c r="X13" s="21">
        <f>IF(OR(ISBLANK(P13),ISBLANK(T13)),"",T13-P13)</f>
        <v>0.5</v>
      </c>
      <c r="Y13" s="21">
        <f>IF(OR(ISBLANK(W13),ISBLANK(U13)),"",W13-U13)</f>
        <v>-0.125</v>
      </c>
      <c r="Z13" s="21">
        <f>IF(OR(ISBLANK(X13),ISBLANK(U13)),"",X13-U13)</f>
        <v>-0.5</v>
      </c>
    </row>
    <row r="14" spans="1:26" s="21" customFormat="1">
      <c r="A14" s="36" t="s">
        <v>87</v>
      </c>
      <c r="B14" s="21">
        <v>1</v>
      </c>
      <c r="C14" s="21">
        <v>-3.75</v>
      </c>
      <c r="D14" s="21">
        <v>-0.5</v>
      </c>
      <c r="E14" s="21">
        <v>-0.75</v>
      </c>
      <c r="F14" s="21">
        <v>-0.75</v>
      </c>
      <c r="G14" s="37">
        <v>-3.5</v>
      </c>
      <c r="H14" s="21">
        <v>-0.25</v>
      </c>
      <c r="I14" s="21">
        <v>0.25</v>
      </c>
      <c r="J14" s="21">
        <v>-2.5</v>
      </c>
      <c r="K14" s="37">
        <v>-3.25</v>
      </c>
      <c r="L14" s="21">
        <v>-1.5</v>
      </c>
      <c r="M14" s="21">
        <v>-2</v>
      </c>
      <c r="N14" s="21">
        <v>-4.5</v>
      </c>
      <c r="O14" s="21">
        <f>IF(ISBLANK(C14),"",C14+D14/2)</f>
        <v>-4</v>
      </c>
      <c r="P14" s="21">
        <f>IF(ISBLANK(E14),"",E14+F14/2)</f>
        <v>-1.125</v>
      </c>
      <c r="Q14" s="21">
        <f>IF(ISBLANK(G14),"",G14+H14/2)</f>
        <v>-3.625</v>
      </c>
      <c r="R14" s="21">
        <f>IF(ISBLANK(I14),"",I14+J14/2)</f>
        <v>-1</v>
      </c>
      <c r="S14" s="21">
        <f>IF(ISBLANK(K14),"",K14+L14/2)</f>
        <v>-4</v>
      </c>
      <c r="T14" s="21">
        <f>IF(ISBLANK(I14),"",I14+J14/2)</f>
        <v>-1</v>
      </c>
      <c r="U14" s="21">
        <f>IF(OR(ISBLANK(O14),ISBLANK(Q14)),"",Q14-O14)</f>
        <v>0.375</v>
      </c>
      <c r="V14" s="21">
        <f>IF(OR(ISBLANK(O14),ISBLANK(S14)),"",S14-O14)</f>
        <v>0</v>
      </c>
      <c r="W14" s="21">
        <f>IF(OR(ISBLANK(P14),ISBLANK(R14)),"",R14-P14)</f>
        <v>0.125</v>
      </c>
      <c r="X14" s="21">
        <f>IF(OR(ISBLANK(P14),ISBLANK(T14)),"",T14-P14)</f>
        <v>0.125</v>
      </c>
      <c r="Y14" s="21">
        <f>IF(OR(ISBLANK(W14),ISBLANK(U14)),"",W14-U14)</f>
        <v>-0.25</v>
      </c>
      <c r="Z14" s="21">
        <f>IF(OR(ISBLANK(X14),ISBLANK(U14)),"",X14-U14)</f>
        <v>-0.25</v>
      </c>
    </row>
    <row r="15" spans="1:26" s="21" customFormat="1">
      <c r="A15" s="36"/>
      <c r="B15" s="21">
        <v>2</v>
      </c>
      <c r="C15" s="21">
        <v>-3.5</v>
      </c>
      <c r="D15" s="21">
        <v>-1.5</v>
      </c>
      <c r="E15" s="21">
        <v>0.25</v>
      </c>
      <c r="F15" s="21">
        <v>-0.75</v>
      </c>
      <c r="G15" s="37">
        <v>-3</v>
      </c>
      <c r="H15" s="21">
        <v>-1.25</v>
      </c>
      <c r="I15" s="21">
        <v>-1.25</v>
      </c>
      <c r="J15" s="21">
        <v>-5.25</v>
      </c>
      <c r="K15" s="37">
        <v>-2</v>
      </c>
      <c r="L15" s="21">
        <v>-2.5</v>
      </c>
      <c r="M15" s="21">
        <v>0.25</v>
      </c>
      <c r="N15" s="21">
        <v>-0.75</v>
      </c>
      <c r="O15" s="21">
        <f>IF(ISBLANK(C15),"",C15+D15/2)</f>
        <v>-4.25</v>
      </c>
      <c r="P15" s="21">
        <f>IF(ISBLANK(E15),"",E15+F15/2)</f>
        <v>-0.125</v>
      </c>
      <c r="Q15" s="21">
        <f>IF(ISBLANK(G15),"",G15+H15/2)</f>
        <v>-3.625</v>
      </c>
      <c r="R15" s="21">
        <f>IF(ISBLANK(I15),"",I15+J15/2)</f>
        <v>-3.875</v>
      </c>
      <c r="S15" s="21">
        <f>IF(ISBLANK(K15),"",K15+L15/2)</f>
        <v>-3.25</v>
      </c>
      <c r="T15" s="21">
        <f>IF(ISBLANK(I15),"",I15+J15/2)</f>
        <v>-3.875</v>
      </c>
      <c r="U15" s="21">
        <f>IF(OR(ISBLANK(O15),ISBLANK(Q15)),"",Q15-O15)</f>
        <v>0.625</v>
      </c>
      <c r="V15" s="21">
        <f>IF(OR(ISBLANK(O15),ISBLANK(S15)),"",S15-O15)</f>
        <v>1</v>
      </c>
      <c r="W15" s="21">
        <f>IF(OR(ISBLANK(P15),ISBLANK(R15)),"",R15-P15)</f>
        <v>-3.75</v>
      </c>
      <c r="X15" s="21">
        <f>IF(OR(ISBLANK(P15),ISBLANK(T15)),"",T15-P15)</f>
        <v>-3.75</v>
      </c>
      <c r="Y15" s="21">
        <f>IF(OR(ISBLANK(W15),ISBLANK(U15)),"",W15-U15)</f>
        <v>-4.375</v>
      </c>
      <c r="Z15" s="21">
        <f>IF(OR(ISBLANK(X15),ISBLANK(U15)),"",X15-U15)</f>
        <v>-4.375</v>
      </c>
    </row>
    <row r="16" spans="1:26" s="21" customFormat="1">
      <c r="A16" s="36" t="s">
        <v>88</v>
      </c>
      <c r="B16" s="21">
        <v>1</v>
      </c>
      <c r="C16" s="37">
        <v>-1</v>
      </c>
      <c r="D16" s="21">
        <v>-1.25</v>
      </c>
      <c r="E16" s="37">
        <v>-0.25</v>
      </c>
      <c r="F16" s="21">
        <v>-1</v>
      </c>
      <c r="G16" s="37">
        <v>-1.25</v>
      </c>
      <c r="H16" s="21">
        <v>-3.5</v>
      </c>
      <c r="I16" s="37">
        <v>-1.5</v>
      </c>
      <c r="J16" s="21">
        <v>-3</v>
      </c>
      <c r="K16" s="37">
        <v>-2</v>
      </c>
      <c r="L16" s="21">
        <v>-1.25</v>
      </c>
      <c r="M16" s="37">
        <v>-1</v>
      </c>
      <c r="N16" s="21">
        <v>-1.75</v>
      </c>
      <c r="O16" s="21">
        <f>IF(ISBLANK(C16),"",C16+D16/2)</f>
        <v>-1.625</v>
      </c>
      <c r="P16" s="21">
        <f>IF(ISBLANK(E16),"",E16+F16/2)</f>
        <v>-0.75</v>
      </c>
      <c r="Q16" s="21">
        <f>IF(ISBLANK(G16),"",G16+H16/2)</f>
        <v>-3</v>
      </c>
      <c r="R16" s="21">
        <f>IF(ISBLANK(I16),"",I16+J16/2)</f>
        <v>-3</v>
      </c>
      <c r="S16" s="21">
        <f>IF(ISBLANK(K16),"",K16+L16/2)</f>
        <v>-2.625</v>
      </c>
      <c r="T16" s="21">
        <f>IF(ISBLANK(M16),"",M16+N16/2)</f>
        <v>-1.875</v>
      </c>
      <c r="U16" s="21">
        <f>IF(OR(ISBLANK(O16),ISBLANK(Q16)),"",Q16-O16)</f>
        <v>-1.375</v>
      </c>
      <c r="V16" s="21">
        <f>IF(OR(ISBLANK(O16),ISBLANK(S16)),"",S16-O16)</f>
        <v>-1</v>
      </c>
      <c r="W16" s="21">
        <f>IF(OR(ISBLANK(P16),ISBLANK(R16)),"",R16-P16)</f>
        <v>-2.25</v>
      </c>
      <c r="X16" s="21">
        <f>IF(OR(ISBLANK(P16),ISBLANK(T16)),"",T16-P16)</f>
        <v>-1.125</v>
      </c>
      <c r="Y16" s="21">
        <f>IF(OR(ISBLANK(W16),ISBLANK(U16)),"",W16-U16)</f>
        <v>-0.875</v>
      </c>
      <c r="Z16" s="21">
        <f>IF(OR(ISBLANK(X16),ISBLANK(U16)),"",X16-U16)</f>
        <v>0.25</v>
      </c>
    </row>
    <row r="17" spans="1:26" s="21" customFormat="1">
      <c r="A17" s="36"/>
      <c r="B17" s="21">
        <v>2</v>
      </c>
      <c r="C17" s="37">
        <v>-1.25</v>
      </c>
      <c r="D17" s="21">
        <v>-1.25</v>
      </c>
      <c r="E17" s="37">
        <v>-0.75</v>
      </c>
      <c r="F17" s="21">
        <v>-1</v>
      </c>
      <c r="G17" s="37">
        <v>-1</v>
      </c>
      <c r="H17" s="21">
        <v>-1</v>
      </c>
      <c r="I17" s="37">
        <v>-1.5</v>
      </c>
      <c r="J17" s="21">
        <v>-0.75</v>
      </c>
      <c r="K17" s="37">
        <v>-1.75</v>
      </c>
      <c r="L17" s="21">
        <v>-1.5</v>
      </c>
      <c r="M17" s="37">
        <v>-0.75</v>
      </c>
      <c r="N17" s="21">
        <v>-1</v>
      </c>
      <c r="O17" s="21">
        <f>IF(ISBLANK(C17),"",C17+D17/2)</f>
        <v>-1.875</v>
      </c>
      <c r="P17" s="21">
        <f>IF(ISBLANK(E17),"",E17+F17/2)</f>
        <v>-1.25</v>
      </c>
      <c r="Q17" s="21">
        <f>IF(ISBLANK(G17),"",G17+H17/2)</f>
        <v>-1.5</v>
      </c>
      <c r="R17" s="21">
        <f>IF(ISBLANK(I17),"",I17+J17/2)</f>
        <v>-1.875</v>
      </c>
      <c r="S17" s="21">
        <f>IF(ISBLANK(K17),"",K17+L17/2)</f>
        <v>-2.5</v>
      </c>
      <c r="T17" s="21">
        <f>IF(ISBLANK(M17),"",M17+N17/2)</f>
        <v>-1.25</v>
      </c>
      <c r="U17" s="21">
        <f>IF(OR(ISBLANK(O17),ISBLANK(Q17)),"",Q17-O17)</f>
        <v>0.375</v>
      </c>
      <c r="V17" s="21">
        <f>IF(OR(ISBLANK(O17),ISBLANK(S17)),"",S17-O17)</f>
        <v>-0.625</v>
      </c>
      <c r="W17" s="21">
        <f>IF(OR(ISBLANK(P17),ISBLANK(R17)),"",R17-P17)</f>
        <v>-0.625</v>
      </c>
      <c r="X17" s="21">
        <f>IF(OR(ISBLANK(P17),ISBLANK(T17)),"",T17-P17)</f>
        <v>0</v>
      </c>
      <c r="Y17" s="21">
        <f>IF(OR(ISBLANK(W17),ISBLANK(U17)),"",W17-U17)</f>
        <v>-1</v>
      </c>
      <c r="Z17" s="21">
        <f>IF(OR(ISBLANK(X17),ISBLANK(U17)),"",X17-U17)</f>
        <v>-0.375</v>
      </c>
    </row>
    <row r="18" spans="1:26" s="21" customFormat="1">
      <c r="A18" s="36" t="s">
        <v>91</v>
      </c>
      <c r="B18" s="21">
        <v>1</v>
      </c>
      <c r="C18" s="37">
        <v>-1.75</v>
      </c>
      <c r="D18" s="37">
        <v>-0.25</v>
      </c>
      <c r="E18" s="21">
        <v>0</v>
      </c>
      <c r="F18" s="21">
        <v>-0.25</v>
      </c>
      <c r="G18" s="37">
        <v>-1.75</v>
      </c>
      <c r="H18" s="37">
        <v>-0.5</v>
      </c>
      <c r="I18" s="21">
        <v>-0.25</v>
      </c>
      <c r="J18" s="21">
        <v>-1.25</v>
      </c>
      <c r="K18" s="37">
        <v>-1.75</v>
      </c>
      <c r="L18" s="37">
        <v>-1.5</v>
      </c>
      <c r="M18" s="21">
        <v>0</v>
      </c>
      <c r="N18" s="21">
        <v>-1.5</v>
      </c>
      <c r="O18" s="21">
        <f>IF(ISBLANK(C18),"",C18+D18/2)</f>
        <v>-1.875</v>
      </c>
      <c r="P18" s="21">
        <f>IF(ISBLANK(E18),"",E18+F18/2)</f>
        <v>-0.125</v>
      </c>
      <c r="Q18" s="21">
        <f>IF(ISBLANK(G18),"",G18+H18/2)</f>
        <v>-2</v>
      </c>
      <c r="R18" s="21">
        <f>IF(ISBLANK(I18),"",I18+J18/2)</f>
        <v>-0.875</v>
      </c>
      <c r="S18" s="21">
        <f>IF(ISBLANK(K18),"",K18+L18/2)</f>
        <v>-2.5</v>
      </c>
      <c r="T18" s="21">
        <f>IF(ISBLANK(M18),"",M18+N18/2)</f>
        <v>-0.75</v>
      </c>
      <c r="U18" s="21">
        <f>IF(OR(ISBLANK(O18),ISBLANK(Q18)),"",Q18-O18)</f>
        <v>-0.125</v>
      </c>
      <c r="V18" s="21">
        <f>IF(OR(ISBLANK(O18),ISBLANK(S18)),"",S18-O18)</f>
        <v>-0.625</v>
      </c>
      <c r="W18" s="21">
        <f>IF(OR(ISBLANK(P18),ISBLANK(R18)),"",R18-P18)</f>
        <v>-0.75</v>
      </c>
      <c r="X18" s="21">
        <f>IF(OR(ISBLANK(P18),ISBLANK(T18)),"",T18-P18)</f>
        <v>-0.625</v>
      </c>
      <c r="Y18" s="21">
        <f>IF(OR(ISBLANK(W18),ISBLANK(U18)),"",W18-U18)</f>
        <v>-0.625</v>
      </c>
      <c r="Z18" s="21">
        <f>IF(OR(ISBLANK(X18),ISBLANK(U18)),"",X18-U18)</f>
        <v>-0.5</v>
      </c>
    </row>
    <row r="19" spans="1:26" s="21" customFormat="1">
      <c r="A19" s="36"/>
      <c r="B19" s="21">
        <v>2</v>
      </c>
      <c r="C19" s="21">
        <v>-1.75</v>
      </c>
      <c r="D19" s="21">
        <v>-0.5</v>
      </c>
      <c r="E19" s="21">
        <v>0</v>
      </c>
      <c r="F19" s="21">
        <v>-0.5</v>
      </c>
      <c r="G19" s="21">
        <v>-1.75</v>
      </c>
      <c r="H19" s="21">
        <v>-0.75</v>
      </c>
      <c r="I19" s="21">
        <v>0.5</v>
      </c>
      <c r="J19" s="21">
        <v>-0.75</v>
      </c>
      <c r="K19" s="21">
        <v>-1.5</v>
      </c>
      <c r="L19" s="21">
        <v>-1</v>
      </c>
      <c r="M19" s="21">
        <v>-1.5</v>
      </c>
      <c r="N19" s="21">
        <v>-2.25</v>
      </c>
      <c r="O19" s="21">
        <f>IF(ISBLANK(C19),"",C19+D19/2)</f>
        <v>-2</v>
      </c>
      <c r="P19" s="21">
        <f>IF(ISBLANK(E19),"",E19+F19/2)</f>
        <v>-0.25</v>
      </c>
      <c r="Q19" s="21">
        <f>IF(ISBLANK(G19),"",G19+H19/2)</f>
        <v>-2.125</v>
      </c>
      <c r="R19" s="21">
        <f>IF(ISBLANK(I19),"",I19+J19/2)</f>
        <v>0.125</v>
      </c>
      <c r="S19" s="21">
        <f>IF(ISBLANK(K19),"",K19+L19/2)</f>
        <v>-2</v>
      </c>
      <c r="T19" s="21">
        <f>IF(ISBLANK(M19),"",M19+N19/2)</f>
        <v>-2.625</v>
      </c>
      <c r="U19" s="21">
        <f>IF(OR(ISBLANK(O19),ISBLANK(Q19)),"",Q19-O19)</f>
        <v>-0.125</v>
      </c>
      <c r="V19" s="21">
        <f>IF(OR(ISBLANK(O19),ISBLANK(S19)),"",S19-O19)</f>
        <v>0</v>
      </c>
      <c r="W19" s="21">
        <f>IF(OR(ISBLANK(P19),ISBLANK(R19)),"",R19-P19)</f>
        <v>0.375</v>
      </c>
      <c r="X19" s="21">
        <f>IF(OR(ISBLANK(P19),ISBLANK(T19)),"",T19-P19)</f>
        <v>-2.375</v>
      </c>
      <c r="Y19" s="21">
        <f>IF(OR(ISBLANK(W19),ISBLANK(U19)),"",W19-U19)</f>
        <v>0.5</v>
      </c>
      <c r="Z19" s="21">
        <f>IF(OR(ISBLANK(X19),ISBLANK(U19)),"",X19-U19)</f>
        <v>-2.25</v>
      </c>
    </row>
    <row r="20" spans="1:26" s="21" customFormat="1">
      <c r="A20" s="39" t="s">
        <v>82</v>
      </c>
      <c r="C20" s="21">
        <f t="shared" ref="C20:Z20" si="0">AVERAGE(C2:C19)</f>
        <v>-2.0972222222222223</v>
      </c>
      <c r="D20" s="21">
        <f t="shared" si="0"/>
        <v>-0.66666666666666663</v>
      </c>
      <c r="E20" s="21">
        <f t="shared" si="0"/>
        <v>-0.58000000000000007</v>
      </c>
      <c r="F20" s="21">
        <f t="shared" si="0"/>
        <v>-1.0111111111111111</v>
      </c>
      <c r="G20" s="21">
        <f t="shared" si="0"/>
        <v>-1.75</v>
      </c>
      <c r="H20" s="21">
        <f t="shared" si="0"/>
        <v>-0.83333333333333337</v>
      </c>
      <c r="I20" s="21">
        <f t="shared" si="0"/>
        <v>-0.73555555555555552</v>
      </c>
      <c r="J20" s="21">
        <f t="shared" si="0"/>
        <v>-1.3272222222222223</v>
      </c>
      <c r="K20" s="21">
        <f t="shared" si="0"/>
        <v>-2.0972222222222223</v>
      </c>
      <c r="L20" s="21">
        <f t="shared" si="0"/>
        <v>-1.0555555555555556</v>
      </c>
      <c r="M20" s="21">
        <f t="shared" si="0"/>
        <v>-1.4616666666666667</v>
      </c>
      <c r="N20" s="21">
        <f t="shared" si="0"/>
        <v>-2.3961111111111109</v>
      </c>
      <c r="O20" s="21">
        <f t="shared" si="0"/>
        <v>-2.4305555555555554</v>
      </c>
      <c r="P20" s="21">
        <f t="shared" si="0"/>
        <v>-1.0855555555555556</v>
      </c>
      <c r="Q20" s="21">
        <f t="shared" si="0"/>
        <v>-2.1666666666666665</v>
      </c>
      <c r="R20" s="21">
        <f t="shared" si="0"/>
        <v>-1.3991666666666669</v>
      </c>
      <c r="S20" s="21">
        <f t="shared" si="0"/>
        <v>-2.625</v>
      </c>
      <c r="T20" s="21">
        <f t="shared" si="0"/>
        <v>-2.6875</v>
      </c>
      <c r="U20" s="21">
        <f t="shared" si="0"/>
        <v>0.2638888888888889</v>
      </c>
      <c r="V20" s="21">
        <f t="shared" si="0"/>
        <v>-0.19444444444444445</v>
      </c>
      <c r="W20" s="21">
        <f t="shared" si="0"/>
        <v>-0.31361111111111112</v>
      </c>
      <c r="X20" s="21">
        <f t="shared" si="0"/>
        <v>-1.6019444444444444</v>
      </c>
      <c r="Y20" s="21">
        <f t="shared" si="0"/>
        <v>-0.57750000000000001</v>
      </c>
      <c r="Z20" s="21">
        <f t="shared" si="0"/>
        <v>-1.8658333333333335</v>
      </c>
    </row>
    <row r="21" spans="1:26" s="21" customFormat="1">
      <c r="A21" s="39" t="s">
        <v>79</v>
      </c>
      <c r="C21" s="21">
        <f t="shared" ref="C21:Z21" si="1">_xlfn.STDEV.P(C2:C19)</f>
        <v>0.91339905819207678</v>
      </c>
      <c r="D21" s="21">
        <f t="shared" si="1"/>
        <v>0.40824829046386302</v>
      </c>
      <c r="E21" s="21">
        <f t="shared" si="1"/>
        <v>1.0387385512138161</v>
      </c>
      <c r="F21" s="21">
        <f t="shared" si="1"/>
        <v>0.58036280691850095</v>
      </c>
      <c r="G21" s="21">
        <f t="shared" si="1"/>
        <v>1.1180339887498949</v>
      </c>
      <c r="H21" s="21">
        <f t="shared" si="1"/>
        <v>0.87002554240921248</v>
      </c>
      <c r="I21" s="21">
        <f t="shared" si="1"/>
        <v>0.73276661603831739</v>
      </c>
      <c r="J21" s="21">
        <f t="shared" si="1"/>
        <v>1.2963615988842498</v>
      </c>
      <c r="K21" s="21">
        <f t="shared" si="1"/>
        <v>0.82132552455402885</v>
      </c>
      <c r="L21" s="21">
        <f t="shared" si="1"/>
        <v>0.50384325408936259</v>
      </c>
      <c r="M21" s="21">
        <f t="shared" si="1"/>
        <v>1.053144761601599</v>
      </c>
      <c r="N21" s="21">
        <f t="shared" si="1"/>
        <v>1.5221590619500132</v>
      </c>
      <c r="O21" s="21">
        <f t="shared" si="1"/>
        <v>0.97113033924518555</v>
      </c>
      <c r="P21" s="21">
        <f t="shared" si="1"/>
        <v>1.2317060084931082</v>
      </c>
      <c r="Q21" s="21">
        <f t="shared" si="1"/>
        <v>0.98865087647538941</v>
      </c>
      <c r="R21" s="21">
        <f t="shared" si="1"/>
        <v>1.0418176557237728</v>
      </c>
      <c r="S21" s="21">
        <f t="shared" si="1"/>
        <v>0.79276239960168537</v>
      </c>
      <c r="T21" s="21">
        <f t="shared" si="1"/>
        <v>1.4315786255428342</v>
      </c>
      <c r="U21" s="21">
        <f t="shared" si="1"/>
        <v>0.58613744016692204</v>
      </c>
      <c r="V21" s="21">
        <f t="shared" si="1"/>
        <v>0.46064233199380555</v>
      </c>
      <c r="W21" s="21">
        <f t="shared" si="1"/>
        <v>1.362503624414706</v>
      </c>
      <c r="X21" s="21">
        <f t="shared" si="1"/>
        <v>2.2145360304693429</v>
      </c>
      <c r="Y21" s="21">
        <f t="shared" si="1"/>
        <v>1.3316700563160864</v>
      </c>
      <c r="Z21" s="21">
        <f t="shared" si="1"/>
        <v>2.2954588321292104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9"/>
  <sheetViews>
    <sheetView zoomScale="80" zoomScaleNormal="80" workbookViewId="0">
      <selection activeCell="K43" sqref="K43"/>
    </sheetView>
  </sheetViews>
  <sheetFormatPr baseColWidth="10" defaultColWidth="9" defaultRowHeight="14"/>
  <cols>
    <col min="1" max="1" width="15.33203125" style="39" bestFit="1" customWidth="1"/>
    <col min="2" max="2" width="9.1640625" style="17" bestFit="1" customWidth="1"/>
    <col min="3" max="8" width="9.1640625" style="17" customWidth="1"/>
    <col min="9" max="16384" width="9" style="17"/>
  </cols>
  <sheetData>
    <row r="1" spans="1:8" s="17" customFormat="1" ht="30">
      <c r="A1" s="40" t="s">
        <v>60</v>
      </c>
      <c r="B1" s="12" t="s">
        <v>0</v>
      </c>
      <c r="C1" s="12" t="s">
        <v>39</v>
      </c>
      <c r="D1" s="12" t="s">
        <v>40</v>
      </c>
      <c r="E1" s="12" t="s">
        <v>41</v>
      </c>
      <c r="F1" s="12" t="s">
        <v>42</v>
      </c>
      <c r="G1" s="12" t="s">
        <v>43</v>
      </c>
      <c r="H1" s="12" t="s">
        <v>44</v>
      </c>
    </row>
    <row r="2" spans="1:8" s="17" customFormat="1">
      <c r="A2" s="37" t="s">
        <v>61</v>
      </c>
      <c r="B2" s="17">
        <v>1</v>
      </c>
      <c r="C2" s="18">
        <v>-1.75</v>
      </c>
      <c r="D2" s="17">
        <v>0</v>
      </c>
      <c r="E2" s="17">
        <v>-0.25</v>
      </c>
      <c r="F2" s="17">
        <v>-0.25</v>
      </c>
      <c r="G2" s="17">
        <f>IF(ISBLANK(C2),"",C2+D2/2)</f>
        <v>-1.75</v>
      </c>
      <c r="H2" s="17">
        <f>IF(ISBLANK(E2),"",E2+F2/2)</f>
        <v>-0.375</v>
      </c>
    </row>
    <row r="3" spans="1:8" s="17" customFormat="1">
      <c r="A3" s="37"/>
      <c r="B3" s="17">
        <v>2</v>
      </c>
      <c r="C3" s="18">
        <v>-2.25</v>
      </c>
      <c r="D3" s="17">
        <v>0</v>
      </c>
      <c r="E3" s="18">
        <v>-0.5</v>
      </c>
      <c r="F3" s="17">
        <v>0</v>
      </c>
      <c r="G3" s="17">
        <f>IF(ISBLANK(C3),"",C3+D3/2)</f>
        <v>-2.25</v>
      </c>
      <c r="H3" s="17">
        <f>IF(ISBLANK(E3),"",E3+F3/2)</f>
        <v>-0.5</v>
      </c>
    </row>
    <row r="4" spans="1:8" s="17" customFormat="1">
      <c r="A4" s="37" t="s">
        <v>62</v>
      </c>
      <c r="B4" s="17">
        <v>1</v>
      </c>
      <c r="C4" s="18">
        <v>-3.25</v>
      </c>
      <c r="D4" s="17">
        <v>-0.75</v>
      </c>
      <c r="E4" s="17">
        <v>-0.75</v>
      </c>
      <c r="F4" s="17">
        <v>-0.5</v>
      </c>
      <c r="G4" s="17">
        <f>IF(ISBLANK(C4),"",C4+D4/2)</f>
        <v>-3.625</v>
      </c>
      <c r="H4" s="17">
        <f>IF(ISBLANK(E4),"",E4+F4/2)</f>
        <v>-1</v>
      </c>
    </row>
    <row r="5" spans="1:8" s="17" customFormat="1">
      <c r="A5" s="37"/>
      <c r="B5" s="17">
        <v>2</v>
      </c>
      <c r="C5" s="18">
        <v>-4</v>
      </c>
      <c r="D5" s="17">
        <v>-0.5</v>
      </c>
      <c r="E5" s="17">
        <v>-0.5</v>
      </c>
      <c r="F5" s="17">
        <v>0</v>
      </c>
      <c r="G5" s="17">
        <f>IF(ISBLANK(C5),"",C5+D5/2)</f>
        <v>-4.25</v>
      </c>
      <c r="H5" s="17">
        <f>IF(ISBLANK(E5),"",E5+F5/2)</f>
        <v>-0.5</v>
      </c>
    </row>
    <row r="6" spans="1:8" s="17" customFormat="1">
      <c r="A6" s="37" t="s">
        <v>63</v>
      </c>
      <c r="B6" s="17">
        <v>1</v>
      </c>
      <c r="C6" s="18">
        <v>-1.25</v>
      </c>
      <c r="D6" s="17">
        <v>0</v>
      </c>
      <c r="E6" s="17">
        <v>-0.25</v>
      </c>
      <c r="F6" s="17">
        <v>0</v>
      </c>
      <c r="G6" s="17">
        <f>IF(ISBLANK(C6),"",C6+D6/2)</f>
        <v>-1.25</v>
      </c>
      <c r="H6" s="17">
        <f>IF(ISBLANK(E6),"",E6+F6/2)</f>
        <v>-0.25</v>
      </c>
    </row>
    <row r="7" spans="1:8" s="17" customFormat="1">
      <c r="A7" s="37"/>
      <c r="B7" s="17">
        <v>2</v>
      </c>
      <c r="C7" s="18">
        <v>-1.25</v>
      </c>
      <c r="D7" s="17">
        <v>-0.25</v>
      </c>
      <c r="E7" s="17">
        <v>-0.5</v>
      </c>
      <c r="F7" s="17">
        <v>0</v>
      </c>
      <c r="G7" s="17">
        <f>IF(ISBLANK(C7),"",C7+D7/2)</f>
        <v>-1.375</v>
      </c>
      <c r="H7" s="17">
        <f>IF(ISBLANK(E7),"",E7+F7/2)</f>
        <v>-0.5</v>
      </c>
    </row>
    <row r="8" spans="1:8" s="17" customFormat="1">
      <c r="A8" s="37" t="s">
        <v>64</v>
      </c>
      <c r="B8" s="17">
        <v>1</v>
      </c>
      <c r="C8" s="18">
        <v>-1.75</v>
      </c>
      <c r="D8" s="17">
        <v>-0.25</v>
      </c>
      <c r="E8" s="17">
        <v>-1.75</v>
      </c>
      <c r="F8" s="17">
        <v>0</v>
      </c>
      <c r="G8" s="17">
        <f>IF(ISBLANK(C8),"",C8+D8/2)</f>
        <v>-1.875</v>
      </c>
      <c r="H8" s="17">
        <f>IF(ISBLANK(E8),"",E8+F8/2)</f>
        <v>-1.75</v>
      </c>
    </row>
    <row r="9" spans="1:8" s="17" customFormat="1">
      <c r="A9" s="37"/>
      <c r="B9" s="17">
        <v>2</v>
      </c>
      <c r="C9" s="18">
        <v>-1.75</v>
      </c>
      <c r="D9" s="17">
        <v>0</v>
      </c>
      <c r="E9" s="17">
        <v>-0.75</v>
      </c>
      <c r="F9" s="17">
        <v>-0.25</v>
      </c>
      <c r="G9" s="17">
        <f>IF(ISBLANK(C9),"",C9+D9/2)</f>
        <v>-1.75</v>
      </c>
      <c r="H9" s="17">
        <f>IF(ISBLANK(E9),"",E9+F9/2)</f>
        <v>-0.875</v>
      </c>
    </row>
    <row r="10" spans="1:8" s="17" customFormat="1">
      <c r="A10" s="37" t="s">
        <v>65</v>
      </c>
      <c r="B10" s="17">
        <v>1</v>
      </c>
      <c r="C10" s="18">
        <v>-3</v>
      </c>
      <c r="D10" s="17">
        <v>0</v>
      </c>
      <c r="E10" s="17">
        <v>-1.25</v>
      </c>
      <c r="F10" s="17">
        <v>0</v>
      </c>
      <c r="G10" s="17">
        <f>IF(ISBLANK(C10),"",C10+D10/2)</f>
        <v>-3</v>
      </c>
      <c r="H10" s="17">
        <f>IF(ISBLANK(E10),"",E10+F10/2)</f>
        <v>-1.25</v>
      </c>
    </row>
    <row r="11" spans="1:8" s="17" customFormat="1">
      <c r="A11" s="37"/>
      <c r="B11" s="17">
        <v>2</v>
      </c>
      <c r="C11" s="18">
        <v>-2.75</v>
      </c>
      <c r="D11" s="17">
        <v>-0.25</v>
      </c>
      <c r="E11" s="17">
        <v>-1.25</v>
      </c>
      <c r="F11" s="17">
        <v>0</v>
      </c>
      <c r="G11" s="17">
        <f>IF(ISBLANK(C11),"",C11+D11/2)</f>
        <v>-2.875</v>
      </c>
      <c r="H11" s="17">
        <f>IF(ISBLANK(E11),"",E11+F11/2)</f>
        <v>-1.25</v>
      </c>
    </row>
    <row r="12" spans="1:8" s="17" customFormat="1">
      <c r="A12" s="37" t="s">
        <v>66</v>
      </c>
      <c r="B12" s="17">
        <v>1</v>
      </c>
      <c r="C12" s="18">
        <v>-2.5</v>
      </c>
      <c r="D12" s="17">
        <v>0</v>
      </c>
      <c r="E12" s="17">
        <v>-2.5</v>
      </c>
      <c r="F12" s="17">
        <v>-0.75</v>
      </c>
      <c r="G12" s="17">
        <f>IF(ISBLANK(C12),"",C12+D12/2)</f>
        <v>-2.5</v>
      </c>
      <c r="H12" s="17">
        <f>IF(ISBLANK(E12),"",E12+F12/2)</f>
        <v>-2.875</v>
      </c>
    </row>
    <row r="13" spans="1:8" s="17" customFormat="1">
      <c r="A13" s="37"/>
      <c r="B13" s="17">
        <v>2</v>
      </c>
      <c r="C13" s="18">
        <v>-2.5</v>
      </c>
      <c r="D13" s="17">
        <v>0</v>
      </c>
      <c r="E13" s="17">
        <v>-2.25</v>
      </c>
      <c r="F13" s="17">
        <v>-0.75</v>
      </c>
      <c r="G13" s="17">
        <f>IF(ISBLANK(C13),"",C13+D13/2)</f>
        <v>-2.5</v>
      </c>
      <c r="H13" s="17">
        <f>IF(ISBLANK(E13),"",E13+F13/2)</f>
        <v>-2.625</v>
      </c>
    </row>
    <row r="14" spans="1:8" s="17" customFormat="1">
      <c r="A14" s="37" t="s">
        <v>67</v>
      </c>
      <c r="B14" s="17">
        <v>1</v>
      </c>
      <c r="C14" s="18">
        <v>-3.5</v>
      </c>
      <c r="D14" s="17">
        <v>-0.5</v>
      </c>
      <c r="E14" s="17">
        <v>-0.5</v>
      </c>
      <c r="F14" s="17">
        <v>0</v>
      </c>
      <c r="G14" s="17">
        <f>IF(ISBLANK(C14),"",C14+D14/2)</f>
        <v>-3.75</v>
      </c>
      <c r="H14" s="17">
        <f>IF(ISBLANK(E14),"",E14+F14/2)</f>
        <v>-0.5</v>
      </c>
    </row>
    <row r="15" spans="1:8" s="17" customFormat="1">
      <c r="A15" s="37"/>
      <c r="B15" s="17">
        <v>2</v>
      </c>
      <c r="C15" s="18">
        <v>-4</v>
      </c>
      <c r="D15" s="17">
        <v>-0.75</v>
      </c>
      <c r="E15" s="17">
        <v>-0.5</v>
      </c>
      <c r="F15" s="17">
        <v>0</v>
      </c>
      <c r="G15" s="17">
        <f>IF(ISBLANK(C15),"",C15+D15/2)</f>
        <v>-4.375</v>
      </c>
      <c r="H15" s="17">
        <f>IF(ISBLANK(E15),"",E15+F15/2)</f>
        <v>-0.5</v>
      </c>
    </row>
    <row r="16" spans="1:8" s="17" customFormat="1">
      <c r="A16" s="37" t="s">
        <v>68</v>
      </c>
      <c r="B16" s="17">
        <v>1</v>
      </c>
      <c r="C16" s="17">
        <v>-1.75</v>
      </c>
      <c r="D16" s="17">
        <v>-1</v>
      </c>
      <c r="E16" s="17">
        <v>-0.75</v>
      </c>
      <c r="F16" s="17">
        <v>0</v>
      </c>
      <c r="G16" s="17">
        <f>IF(ISBLANK(C16),"",C16+D16/2)</f>
        <v>-2.25</v>
      </c>
      <c r="H16" s="17">
        <f>IF(ISBLANK(E16),"",E16+F16/2)</f>
        <v>-0.75</v>
      </c>
    </row>
    <row r="17" spans="1:8" s="17" customFormat="1">
      <c r="A17" s="37"/>
      <c r="B17" s="17">
        <v>2</v>
      </c>
      <c r="C17" s="17">
        <v>-1.75</v>
      </c>
      <c r="D17" s="17">
        <v>-0.75</v>
      </c>
      <c r="E17" s="17">
        <v>-1</v>
      </c>
      <c r="F17" s="17">
        <v>0</v>
      </c>
      <c r="G17" s="17">
        <f>IF(ISBLANK(C17),"",C17+D17/2)</f>
        <v>-2.125</v>
      </c>
      <c r="H17" s="17">
        <f>IF(ISBLANK(E17),"",E17+F17/2)</f>
        <v>-1</v>
      </c>
    </row>
    <row r="18" spans="1:8" s="17" customFormat="1" ht="15" customHeight="1">
      <c r="A18" s="37" t="s">
        <v>69</v>
      </c>
      <c r="B18" s="17">
        <v>1</v>
      </c>
      <c r="C18" s="18">
        <v>-1</v>
      </c>
      <c r="D18" s="17">
        <v>0</v>
      </c>
      <c r="E18" s="18">
        <v>-0.75</v>
      </c>
      <c r="F18" s="17">
        <v>0</v>
      </c>
      <c r="G18" s="17">
        <f>IF(ISBLANK(C18),"",C18+D18/2)</f>
        <v>-1</v>
      </c>
      <c r="H18" s="17">
        <f>IF(ISBLANK(E18),"",E18+F18/2)</f>
        <v>-0.75</v>
      </c>
    </row>
    <row r="19" spans="1:8" s="17" customFormat="1">
      <c r="A19" s="37"/>
      <c r="B19" s="17">
        <v>2</v>
      </c>
      <c r="C19" s="17">
        <v>-1</v>
      </c>
      <c r="D19" s="17">
        <v>0</v>
      </c>
      <c r="E19" s="17">
        <v>-0.75</v>
      </c>
      <c r="F19" s="17">
        <v>0</v>
      </c>
      <c r="G19" s="17">
        <f>IF(ISBLANK(C19),"",C19+D19/2)</f>
        <v>-1</v>
      </c>
      <c r="H19" s="17">
        <f>IF(ISBLANK(E19),"",E19+F19/2)</f>
        <v>-0.75</v>
      </c>
    </row>
    <row r="20" spans="1:8" s="17" customFormat="1" ht="15.75" customHeight="1">
      <c r="A20" s="37" t="s">
        <v>70</v>
      </c>
      <c r="B20" s="23">
        <v>1</v>
      </c>
      <c r="C20" s="18">
        <v>-3.25</v>
      </c>
      <c r="D20" s="17">
        <v>0</v>
      </c>
      <c r="E20" s="17">
        <v>-1.5</v>
      </c>
      <c r="F20" s="17">
        <v>0</v>
      </c>
      <c r="G20" s="17">
        <f>IF(ISBLANK(C20),"",C20+D20/2)</f>
        <v>-3.25</v>
      </c>
      <c r="H20" s="17">
        <f>IF(ISBLANK(E20),"",E20+F20/2)</f>
        <v>-1.5</v>
      </c>
    </row>
    <row r="21" spans="1:8" s="17" customFormat="1">
      <c r="A21" s="37"/>
      <c r="B21" s="23">
        <v>2</v>
      </c>
      <c r="C21" s="18">
        <v>-3.75</v>
      </c>
      <c r="D21" s="17">
        <v>0</v>
      </c>
      <c r="E21" s="17">
        <v>-1.75</v>
      </c>
      <c r="F21" s="17">
        <v>0</v>
      </c>
      <c r="G21" s="17">
        <f>IF(ISBLANK(C21),"",C21+D21/2)</f>
        <v>-3.75</v>
      </c>
      <c r="H21" s="17">
        <f>IF(ISBLANK(E21),"",E21+F21/2)</f>
        <v>-1.75</v>
      </c>
    </row>
    <row r="22" spans="1:8" s="17" customFormat="1" ht="16.5" customHeight="1">
      <c r="A22" s="37" t="s">
        <v>71</v>
      </c>
      <c r="B22" s="23">
        <v>1</v>
      </c>
      <c r="C22" s="18">
        <v>-3</v>
      </c>
      <c r="D22" s="17">
        <v>-1</v>
      </c>
      <c r="E22" s="17">
        <v>-0.5</v>
      </c>
      <c r="F22" s="17">
        <v>0</v>
      </c>
      <c r="G22" s="17">
        <f>IF(ISBLANK(C22),"",C22+D22/2)</f>
        <v>-3.5</v>
      </c>
      <c r="H22" s="17">
        <f>IF(ISBLANK(E22),"",E22+F22/2)</f>
        <v>-0.5</v>
      </c>
    </row>
    <row r="23" spans="1:8" s="17" customFormat="1">
      <c r="A23" s="37"/>
      <c r="B23" s="23">
        <v>2</v>
      </c>
      <c r="C23" s="18">
        <v>-3</v>
      </c>
      <c r="D23" s="17">
        <v>-1.25</v>
      </c>
      <c r="E23" s="17">
        <v>-1</v>
      </c>
      <c r="F23" s="17">
        <v>0</v>
      </c>
      <c r="G23" s="17">
        <f>IF(ISBLANK(C23),"",C23+D23/2)</f>
        <v>-3.625</v>
      </c>
      <c r="H23" s="17">
        <f>IF(ISBLANK(E23),"",E23+F23/2)</f>
        <v>-1</v>
      </c>
    </row>
    <row r="24" spans="1:8" s="17" customFormat="1" ht="16.5" customHeight="1">
      <c r="A24" s="37" t="s">
        <v>72</v>
      </c>
      <c r="B24" s="23">
        <v>1</v>
      </c>
      <c r="C24" s="18" t="s">
        <v>122</v>
      </c>
      <c r="D24" s="18" t="s">
        <v>122</v>
      </c>
      <c r="E24" s="17">
        <v>-0.5</v>
      </c>
      <c r="F24" s="17">
        <v>0</v>
      </c>
      <c r="G24" s="18" t="s">
        <v>122</v>
      </c>
      <c r="H24" s="17">
        <f>IF(ISBLANK(E24),"",E24+F24/2)</f>
        <v>-0.5</v>
      </c>
    </row>
    <row r="25" spans="1:8" s="17" customFormat="1">
      <c r="A25" s="37"/>
      <c r="B25" s="23">
        <v>2</v>
      </c>
      <c r="C25" s="18" t="s">
        <v>122</v>
      </c>
      <c r="D25" s="18" t="s">
        <v>122</v>
      </c>
      <c r="E25" s="17">
        <v>-0.5</v>
      </c>
      <c r="F25" s="17">
        <v>0</v>
      </c>
      <c r="G25" s="18" t="s">
        <v>122</v>
      </c>
      <c r="H25" s="17">
        <f>IF(ISBLANK(E25),"",E25+F25/2)</f>
        <v>-0.5</v>
      </c>
    </row>
    <row r="26" spans="1:8" s="17" customFormat="1">
      <c r="A26" s="37" t="s">
        <v>73</v>
      </c>
      <c r="B26" s="23">
        <v>1</v>
      </c>
      <c r="C26" s="18">
        <v>-1.75</v>
      </c>
      <c r="D26" s="17">
        <v>0</v>
      </c>
      <c r="E26" s="18">
        <v>-0.25</v>
      </c>
      <c r="F26" s="17">
        <v>0</v>
      </c>
      <c r="G26" s="17">
        <f>IF(ISBLANK(C26),"",C26+D26/2)</f>
        <v>-1.75</v>
      </c>
      <c r="H26" s="17">
        <f>IF(ISBLANK(E26),"",E26+F26/2)</f>
        <v>-0.25</v>
      </c>
    </row>
    <row r="27" spans="1:8" s="17" customFormat="1">
      <c r="A27" s="37"/>
      <c r="B27" s="23">
        <v>2</v>
      </c>
      <c r="C27" s="17">
        <v>-1.5</v>
      </c>
      <c r="D27" s="17">
        <v>0</v>
      </c>
      <c r="E27" s="17">
        <v>-0.25</v>
      </c>
      <c r="F27" s="17">
        <v>0</v>
      </c>
      <c r="G27" s="17">
        <f>IF(ISBLANK(C27),"",C27+D27/2)</f>
        <v>-1.5</v>
      </c>
      <c r="H27" s="17">
        <f>IF(ISBLANK(E27),"",E27+F27/2)</f>
        <v>-0.25</v>
      </c>
    </row>
    <row r="28" spans="1:8" s="17" customFormat="1">
      <c r="A28" s="37" t="s">
        <v>74</v>
      </c>
      <c r="B28" s="23">
        <v>1</v>
      </c>
      <c r="C28" s="18">
        <v>-2.75</v>
      </c>
      <c r="D28" s="17">
        <v>0</v>
      </c>
      <c r="E28" s="18">
        <v>-1</v>
      </c>
      <c r="F28" s="17">
        <v>0</v>
      </c>
      <c r="G28" s="17">
        <f>IF(ISBLANK(C28),"",C28+D28/2)</f>
        <v>-2.75</v>
      </c>
      <c r="H28" s="17">
        <f>IF(ISBLANK(E28),"",E28+F28/2)</f>
        <v>-1</v>
      </c>
    </row>
    <row r="29" spans="1:8" s="17" customFormat="1">
      <c r="A29" s="37"/>
      <c r="B29" s="23">
        <v>2</v>
      </c>
      <c r="C29" s="17">
        <v>-2.75</v>
      </c>
      <c r="D29" s="17">
        <v>0</v>
      </c>
      <c r="E29" s="17">
        <v>-1</v>
      </c>
      <c r="F29" s="17">
        <v>0</v>
      </c>
      <c r="G29" s="17">
        <f>IF(ISBLANK(C29),"",C29+D29/2)</f>
        <v>-2.75</v>
      </c>
      <c r="H29" s="17">
        <f>IF(ISBLANK(E29),"",E29+F29/2)</f>
        <v>-1</v>
      </c>
    </row>
    <row r="30" spans="1:8" s="17" customFormat="1" ht="16.5" customHeight="1">
      <c r="A30" s="37" t="s">
        <v>75</v>
      </c>
      <c r="B30" s="23">
        <v>1</v>
      </c>
      <c r="C30" s="18">
        <v>-3.25</v>
      </c>
      <c r="D30" s="17">
        <v>-1</v>
      </c>
      <c r="E30" s="18">
        <v>-0.5</v>
      </c>
      <c r="F30" s="17">
        <v>0</v>
      </c>
      <c r="G30" s="17">
        <f>IF(ISBLANK(C30),"",C30+D30/2)</f>
        <v>-3.75</v>
      </c>
      <c r="H30" s="17">
        <f>IF(ISBLANK(E30),"",E30+F30/2)</f>
        <v>-0.5</v>
      </c>
    </row>
    <row r="31" spans="1:8" s="17" customFormat="1">
      <c r="A31" s="37"/>
      <c r="B31" s="23">
        <v>2</v>
      </c>
      <c r="C31" s="17">
        <v>-3.5</v>
      </c>
      <c r="D31" s="17">
        <v>-1</v>
      </c>
      <c r="E31" s="17">
        <v>-0.25</v>
      </c>
      <c r="F31" s="17">
        <v>0</v>
      </c>
      <c r="G31" s="17">
        <f>IF(ISBLANK(C31),"",C31+D31/2)</f>
        <v>-4</v>
      </c>
      <c r="H31" s="17">
        <f>IF(ISBLANK(E31),"",E31+F31/2)</f>
        <v>-0.25</v>
      </c>
    </row>
    <row r="32" spans="1:8" s="17" customFormat="1">
      <c r="A32" s="37" t="s">
        <v>76</v>
      </c>
      <c r="B32" s="17">
        <v>1</v>
      </c>
      <c r="C32" s="17">
        <v>-1.5</v>
      </c>
      <c r="D32" s="17">
        <v>0</v>
      </c>
      <c r="E32" s="17">
        <v>-0.25</v>
      </c>
      <c r="F32" s="17">
        <v>0</v>
      </c>
      <c r="G32" s="17">
        <f>IF(ISBLANK(C32),"",C32+D32/2)</f>
        <v>-1.5</v>
      </c>
      <c r="H32" s="17">
        <f>IF(ISBLANK(E32),"",E32+F32/2)</f>
        <v>-0.25</v>
      </c>
    </row>
    <row r="33" spans="1:8" s="17" customFormat="1">
      <c r="A33" s="37" t="s">
        <v>77</v>
      </c>
      <c r="B33" s="17">
        <v>1</v>
      </c>
      <c r="C33" s="17">
        <v>-2</v>
      </c>
      <c r="D33" s="17">
        <v>-0.25</v>
      </c>
      <c r="E33" s="17">
        <v>-0.5</v>
      </c>
      <c r="F33" s="17">
        <v>0</v>
      </c>
      <c r="G33" s="17">
        <f>IF(ISBLANK(C33),"",C33+D33/2)</f>
        <v>-2.125</v>
      </c>
      <c r="H33" s="17">
        <f>IF(ISBLANK(E33),"",E33+F33/2)</f>
        <v>-0.5</v>
      </c>
    </row>
    <row r="34" spans="1:8" s="17" customFormat="1">
      <c r="A34" s="39" t="s">
        <v>82</v>
      </c>
      <c r="C34" s="17">
        <f t="shared" ref="C34:H34" si="0">AVERAGE(C2:C33)</f>
        <v>-2.4333333333333331</v>
      </c>
      <c r="D34" s="17">
        <f t="shared" si="0"/>
        <v>-0.31666666666666665</v>
      </c>
      <c r="E34" s="17">
        <f t="shared" si="0"/>
        <v>-0.828125</v>
      </c>
      <c r="F34" s="17">
        <f t="shared" si="0"/>
        <v>-7.8125E-2</v>
      </c>
      <c r="G34" s="17">
        <f t="shared" si="0"/>
        <v>-2.5916666666666668</v>
      </c>
      <c r="H34" s="17">
        <f t="shared" si="0"/>
        <v>-0.8671875</v>
      </c>
    </row>
    <row r="35" spans="1:8" s="17" customFormat="1">
      <c r="A35" s="39" t="s">
        <v>79</v>
      </c>
      <c r="C35" s="17">
        <f t="shared" ref="C35:H35" si="1">_xlfn.STDEV.P(C2:C33)</f>
        <v>0.89193921068397686</v>
      </c>
      <c r="D35" s="17">
        <f t="shared" si="1"/>
        <v>0.4079079416840139</v>
      </c>
      <c r="E35" s="17">
        <f t="shared" si="1"/>
        <v>0.57431174842153454</v>
      </c>
      <c r="F35" s="17">
        <f t="shared" si="1"/>
        <v>0.20191949973937634</v>
      </c>
      <c r="G35" s="17">
        <f t="shared" si="1"/>
        <v>0.99474312708803825</v>
      </c>
      <c r="H35" s="17">
        <f t="shared" si="1"/>
        <v>0.63732955748478348</v>
      </c>
    </row>
    <row r="39" spans="1:8" s="17" customFormat="1">
      <c r="A39" s="39"/>
      <c r="C39" s="21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5"/>
  <sheetViews>
    <sheetView zoomScale="80" zoomScaleNormal="80" workbookViewId="0"/>
  </sheetViews>
  <sheetFormatPr baseColWidth="10" defaultColWidth="9" defaultRowHeight="14"/>
  <cols>
    <col min="1" max="1" width="15.33203125" style="14" bestFit="1" customWidth="1"/>
    <col min="2" max="2" width="9.1640625" style="13" bestFit="1" customWidth="1"/>
    <col min="3" max="8" width="9.1640625" style="13" customWidth="1"/>
    <col min="9" max="16384" width="9" style="13"/>
  </cols>
  <sheetData>
    <row r="1" spans="1:8" ht="30">
      <c r="A1" s="10" t="s">
        <v>60</v>
      </c>
      <c r="B1" s="11" t="s">
        <v>0</v>
      </c>
      <c r="C1" s="12" t="s">
        <v>45</v>
      </c>
      <c r="D1" s="12" t="s">
        <v>46</v>
      </c>
      <c r="E1" s="12" t="s">
        <v>47</v>
      </c>
      <c r="F1" s="12" t="s">
        <v>48</v>
      </c>
      <c r="G1" s="12" t="s">
        <v>49</v>
      </c>
      <c r="H1" s="12" t="s">
        <v>50</v>
      </c>
    </row>
    <row r="2" spans="1:8">
      <c r="A2" s="5" t="s">
        <v>61</v>
      </c>
      <c r="B2" s="13">
        <v>1</v>
      </c>
      <c r="C2" s="13">
        <v>3279</v>
      </c>
      <c r="D2" s="13">
        <v>3030</v>
      </c>
      <c r="E2" s="13">
        <v>44</v>
      </c>
      <c r="F2" s="13">
        <v>57</v>
      </c>
      <c r="G2" s="13">
        <v>56</v>
      </c>
      <c r="H2" s="13">
        <v>42</v>
      </c>
    </row>
    <row r="3" spans="1:8">
      <c r="A3" s="5"/>
      <c r="B3" s="13">
        <v>2</v>
      </c>
      <c r="C3" s="13">
        <v>3155</v>
      </c>
      <c r="D3" s="13">
        <v>3460</v>
      </c>
      <c r="E3" s="13">
        <v>46</v>
      </c>
      <c r="F3" s="13">
        <v>47</v>
      </c>
      <c r="G3" s="13">
        <v>48</v>
      </c>
      <c r="H3" s="13">
        <v>49</v>
      </c>
    </row>
    <row r="4" spans="1:8">
      <c r="A4" s="5" t="s">
        <v>62</v>
      </c>
      <c r="B4" s="13">
        <v>1</v>
      </c>
      <c r="C4" s="13">
        <v>3185</v>
      </c>
      <c r="D4" s="13">
        <v>2695</v>
      </c>
      <c r="E4" s="13">
        <v>41</v>
      </c>
      <c r="F4" s="13">
        <v>51</v>
      </c>
      <c r="G4" s="13">
        <v>47</v>
      </c>
      <c r="H4" s="13">
        <v>36</v>
      </c>
    </row>
    <row r="5" spans="1:8">
      <c r="A5" s="5"/>
      <c r="B5" s="13">
        <v>2</v>
      </c>
      <c r="C5" s="13">
        <v>3067</v>
      </c>
      <c r="D5" s="13">
        <v>2755</v>
      </c>
      <c r="E5" s="13">
        <v>46</v>
      </c>
      <c r="F5" s="13">
        <v>54</v>
      </c>
      <c r="G5" s="13">
        <v>58</v>
      </c>
      <c r="H5" s="13">
        <v>52</v>
      </c>
    </row>
    <row r="6" spans="1:8">
      <c r="A6" s="5" t="s">
        <v>63</v>
      </c>
      <c r="B6" s="13">
        <v>1</v>
      </c>
      <c r="C6" s="13">
        <v>3448</v>
      </c>
      <c r="D6" s="13">
        <v>3067</v>
      </c>
      <c r="E6" s="13">
        <v>34</v>
      </c>
      <c r="F6" s="13">
        <v>41</v>
      </c>
      <c r="G6" s="13">
        <v>58</v>
      </c>
      <c r="H6" s="13">
        <v>63</v>
      </c>
    </row>
    <row r="7" spans="1:8">
      <c r="A7" s="5"/>
      <c r="B7" s="13">
        <v>2</v>
      </c>
      <c r="C7" s="13">
        <v>3497</v>
      </c>
      <c r="D7" s="13">
        <v>3356</v>
      </c>
      <c r="E7" s="13">
        <v>34</v>
      </c>
      <c r="F7" s="13">
        <v>30</v>
      </c>
      <c r="G7" s="13">
        <v>59</v>
      </c>
      <c r="H7" s="13">
        <v>61</v>
      </c>
    </row>
    <row r="8" spans="1:8">
      <c r="A8" s="5" t="s">
        <v>64</v>
      </c>
      <c r="B8" s="13">
        <v>1</v>
      </c>
      <c r="C8" s="13">
        <v>3731</v>
      </c>
      <c r="D8" s="13">
        <v>3623</v>
      </c>
      <c r="E8" s="13">
        <v>40</v>
      </c>
      <c r="F8" s="13">
        <v>39</v>
      </c>
      <c r="G8" s="13">
        <v>63</v>
      </c>
      <c r="H8" s="13">
        <v>51</v>
      </c>
    </row>
    <row r="9" spans="1:8">
      <c r="A9" s="5"/>
      <c r="B9" s="13">
        <v>2</v>
      </c>
      <c r="C9" s="13">
        <v>3623</v>
      </c>
      <c r="D9" s="13">
        <v>3623</v>
      </c>
      <c r="E9" s="13">
        <v>47</v>
      </c>
      <c r="F9" s="13">
        <v>38</v>
      </c>
      <c r="G9" s="13">
        <v>50</v>
      </c>
      <c r="H9" s="13">
        <v>59</v>
      </c>
    </row>
    <row r="10" spans="1:8">
      <c r="A10" s="5" t="s">
        <v>65</v>
      </c>
      <c r="B10" s="13">
        <v>1</v>
      </c>
      <c r="C10" s="13">
        <v>3425</v>
      </c>
      <c r="D10" s="13">
        <v>3205</v>
      </c>
      <c r="E10" s="13">
        <v>46</v>
      </c>
      <c r="F10" s="13">
        <v>47</v>
      </c>
      <c r="G10" s="13">
        <v>50</v>
      </c>
      <c r="H10" s="13">
        <v>46</v>
      </c>
    </row>
    <row r="11" spans="1:8">
      <c r="A11" s="5"/>
      <c r="B11" s="13">
        <v>2</v>
      </c>
      <c r="C11" s="13">
        <v>3226</v>
      </c>
      <c r="D11" s="13">
        <v>3205</v>
      </c>
      <c r="E11" s="13">
        <v>48</v>
      </c>
      <c r="F11" s="13">
        <v>57</v>
      </c>
      <c r="G11" s="13">
        <v>48</v>
      </c>
      <c r="H11" s="13">
        <v>44</v>
      </c>
    </row>
    <row r="12" spans="1:8">
      <c r="A12" s="5" t="s">
        <v>66</v>
      </c>
      <c r="B12" s="13">
        <v>1</v>
      </c>
      <c r="C12" s="13">
        <v>3344</v>
      </c>
      <c r="D12" s="13">
        <v>3175</v>
      </c>
      <c r="E12" s="13">
        <v>41</v>
      </c>
      <c r="F12" s="13">
        <v>47</v>
      </c>
      <c r="G12" s="13">
        <v>53</v>
      </c>
      <c r="H12" s="13">
        <v>46</v>
      </c>
    </row>
    <row r="13" spans="1:8">
      <c r="A13" s="5"/>
      <c r="B13" s="13">
        <v>2</v>
      </c>
      <c r="C13" s="13">
        <v>3279</v>
      </c>
      <c r="D13" s="13">
        <v>3484</v>
      </c>
      <c r="E13" s="13">
        <v>37</v>
      </c>
      <c r="F13" s="13">
        <v>46</v>
      </c>
      <c r="G13" s="13">
        <v>57</v>
      </c>
      <c r="H13" s="13">
        <v>48</v>
      </c>
    </row>
    <row r="14" spans="1:8">
      <c r="A14" s="5" t="s">
        <v>67</v>
      </c>
      <c r="B14" s="13">
        <v>1</v>
      </c>
      <c r="C14" s="13">
        <v>3546</v>
      </c>
      <c r="D14" s="13">
        <v>3623</v>
      </c>
      <c r="E14" s="13">
        <v>51</v>
      </c>
      <c r="F14" s="13">
        <v>46</v>
      </c>
      <c r="G14" s="13">
        <v>56</v>
      </c>
      <c r="H14" s="13">
        <v>51</v>
      </c>
    </row>
    <row r="15" spans="1:8">
      <c r="A15" s="5"/>
      <c r="B15" s="13">
        <v>2</v>
      </c>
      <c r="C15" s="13">
        <v>3584</v>
      </c>
      <c r="D15" s="13">
        <v>3636</v>
      </c>
      <c r="E15" s="13">
        <v>42</v>
      </c>
      <c r="F15" s="13">
        <v>40</v>
      </c>
      <c r="G15" s="13">
        <v>59</v>
      </c>
      <c r="H15" s="13">
        <v>52</v>
      </c>
    </row>
    <row r="16" spans="1:8">
      <c r="A16" s="5" t="s">
        <v>68</v>
      </c>
      <c r="B16" s="13">
        <v>1</v>
      </c>
      <c r="C16" s="13">
        <v>2950</v>
      </c>
      <c r="D16" s="13">
        <v>3289</v>
      </c>
      <c r="E16" s="13">
        <v>50</v>
      </c>
      <c r="F16" s="13">
        <v>62</v>
      </c>
      <c r="G16" s="13">
        <v>43</v>
      </c>
      <c r="H16" s="13">
        <v>43</v>
      </c>
    </row>
    <row r="17" spans="1:8">
      <c r="A17" s="5"/>
      <c r="B17" s="13">
        <v>2</v>
      </c>
      <c r="C17" s="13">
        <v>3021</v>
      </c>
      <c r="D17" s="13">
        <v>3268</v>
      </c>
      <c r="E17" s="13">
        <v>51</v>
      </c>
      <c r="F17" s="13">
        <v>48</v>
      </c>
      <c r="G17" s="13">
        <v>39</v>
      </c>
      <c r="H17" s="13">
        <v>46</v>
      </c>
    </row>
    <row r="18" spans="1:8" ht="15" customHeight="1">
      <c r="A18" s="5" t="s">
        <v>69</v>
      </c>
      <c r="B18" s="13">
        <v>1</v>
      </c>
      <c r="C18" s="13">
        <v>2778</v>
      </c>
      <c r="D18" s="13">
        <v>2732</v>
      </c>
      <c r="E18" s="13">
        <v>58</v>
      </c>
      <c r="F18" s="13">
        <v>60</v>
      </c>
      <c r="G18" s="13">
        <v>33</v>
      </c>
      <c r="H18" s="13">
        <v>40</v>
      </c>
    </row>
    <row r="19" spans="1:8">
      <c r="A19" s="5"/>
      <c r="B19" s="13">
        <v>2</v>
      </c>
      <c r="C19" s="13">
        <v>2817</v>
      </c>
      <c r="D19" s="13">
        <v>2611</v>
      </c>
      <c r="E19" s="13">
        <v>56</v>
      </c>
      <c r="F19" s="13">
        <v>57</v>
      </c>
      <c r="G19" s="13">
        <v>30</v>
      </c>
      <c r="H19" s="13">
        <v>35</v>
      </c>
    </row>
    <row r="20" spans="1:8" ht="15.75" customHeight="1">
      <c r="A20" s="5" t="s">
        <v>70</v>
      </c>
      <c r="B20" s="7">
        <v>1</v>
      </c>
      <c r="C20" s="13">
        <v>3247</v>
      </c>
      <c r="D20" s="13">
        <v>3289</v>
      </c>
      <c r="E20" s="13">
        <v>41</v>
      </c>
      <c r="F20" s="13">
        <v>36</v>
      </c>
      <c r="G20" s="13">
        <v>56</v>
      </c>
      <c r="H20" s="13">
        <v>64</v>
      </c>
    </row>
    <row r="21" spans="1:8">
      <c r="A21" s="5"/>
      <c r="B21" s="7">
        <v>2</v>
      </c>
      <c r="C21" s="13">
        <v>3401</v>
      </c>
      <c r="D21" s="13">
        <v>3425</v>
      </c>
      <c r="E21" s="13">
        <v>29</v>
      </c>
      <c r="F21" s="13">
        <v>37</v>
      </c>
      <c r="G21" s="13">
        <v>71</v>
      </c>
      <c r="H21" s="13">
        <v>55</v>
      </c>
    </row>
    <row r="22" spans="1:8" ht="16.5" customHeight="1">
      <c r="A22" s="5" t="s">
        <v>71</v>
      </c>
      <c r="B22" s="7">
        <v>1</v>
      </c>
      <c r="C22" s="13">
        <v>3021</v>
      </c>
      <c r="D22" s="13">
        <v>3003</v>
      </c>
      <c r="E22" s="13">
        <v>50</v>
      </c>
      <c r="F22" s="13">
        <v>48</v>
      </c>
      <c r="G22" s="13">
        <v>47</v>
      </c>
      <c r="H22" s="13">
        <v>44</v>
      </c>
    </row>
    <row r="23" spans="1:8">
      <c r="A23" s="5"/>
      <c r="B23" s="7">
        <v>2</v>
      </c>
      <c r="C23" s="13">
        <v>3534</v>
      </c>
      <c r="D23" s="13">
        <v>3425</v>
      </c>
      <c r="E23" s="13">
        <v>41</v>
      </c>
      <c r="F23" s="13">
        <v>45</v>
      </c>
      <c r="G23" s="13">
        <v>39</v>
      </c>
      <c r="H23" s="13">
        <v>47</v>
      </c>
    </row>
    <row r="24" spans="1:8" ht="16.5" customHeight="1">
      <c r="A24" s="5" t="s">
        <v>72</v>
      </c>
      <c r="B24" s="7">
        <v>1</v>
      </c>
      <c r="C24" s="13">
        <v>2924</v>
      </c>
      <c r="D24" s="13">
        <v>2985</v>
      </c>
      <c r="E24" s="13">
        <v>46</v>
      </c>
      <c r="F24" s="13">
        <v>42</v>
      </c>
      <c r="G24" s="13">
        <v>59</v>
      </c>
      <c r="H24" s="13">
        <v>47</v>
      </c>
    </row>
    <row r="25" spans="1:8">
      <c r="A25" s="5"/>
      <c r="B25" s="7">
        <v>2</v>
      </c>
      <c r="C25" s="13">
        <v>2941</v>
      </c>
      <c r="D25" s="13">
        <v>3268</v>
      </c>
      <c r="E25" s="13">
        <v>45</v>
      </c>
      <c r="F25" s="13">
        <v>34</v>
      </c>
      <c r="G25" s="13">
        <v>47</v>
      </c>
      <c r="H25" s="13">
        <v>59</v>
      </c>
    </row>
    <row r="26" spans="1:8">
      <c r="A26" s="5" t="s">
        <v>73</v>
      </c>
      <c r="B26" s="7">
        <v>1</v>
      </c>
      <c r="C26" s="13">
        <v>3030</v>
      </c>
      <c r="D26" s="13">
        <v>2874</v>
      </c>
      <c r="E26" s="13">
        <v>47</v>
      </c>
      <c r="F26" s="13">
        <v>55</v>
      </c>
      <c r="G26" s="13">
        <v>51</v>
      </c>
      <c r="H26" s="13">
        <v>39</v>
      </c>
    </row>
    <row r="27" spans="1:8">
      <c r="A27" s="5"/>
      <c r="B27" s="7">
        <v>2</v>
      </c>
      <c r="C27" s="13">
        <v>3096</v>
      </c>
      <c r="D27" s="13">
        <v>2817</v>
      </c>
      <c r="E27" s="13">
        <v>51</v>
      </c>
      <c r="F27" s="13">
        <v>49</v>
      </c>
      <c r="G27" s="13">
        <v>37</v>
      </c>
      <c r="H27" s="13">
        <v>33</v>
      </c>
    </row>
    <row r="28" spans="1:8">
      <c r="A28" s="5" t="s">
        <v>74</v>
      </c>
      <c r="B28" s="7">
        <v>1</v>
      </c>
      <c r="C28" s="13">
        <v>2941</v>
      </c>
      <c r="D28" s="13">
        <v>3344</v>
      </c>
      <c r="E28" s="13">
        <v>52</v>
      </c>
      <c r="F28" s="13">
        <v>43</v>
      </c>
      <c r="G28" s="13">
        <v>42</v>
      </c>
      <c r="H28" s="13">
        <v>50</v>
      </c>
    </row>
    <row r="29" spans="1:8">
      <c r="A29" s="5"/>
      <c r="B29" s="7">
        <v>2</v>
      </c>
      <c r="C29" s="13">
        <v>3003</v>
      </c>
      <c r="D29" s="13">
        <v>3125</v>
      </c>
      <c r="E29" s="13">
        <v>54</v>
      </c>
      <c r="F29" s="13">
        <v>58</v>
      </c>
      <c r="G29" s="13">
        <v>44</v>
      </c>
      <c r="H29" s="13">
        <v>38</v>
      </c>
    </row>
    <row r="30" spans="1:8" ht="16.5" customHeight="1">
      <c r="A30" s="5" t="s">
        <v>75</v>
      </c>
      <c r="B30" s="7">
        <v>1</v>
      </c>
      <c r="C30" s="13">
        <v>3185</v>
      </c>
      <c r="D30" s="13">
        <v>3247</v>
      </c>
      <c r="E30" s="13">
        <v>56</v>
      </c>
      <c r="F30" s="13">
        <v>55</v>
      </c>
      <c r="G30" s="13">
        <v>37</v>
      </c>
      <c r="H30" s="13">
        <v>42</v>
      </c>
    </row>
    <row r="31" spans="1:8">
      <c r="A31" s="5"/>
      <c r="B31" s="7">
        <v>2</v>
      </c>
      <c r="C31" s="13">
        <v>3067</v>
      </c>
      <c r="D31" s="13">
        <v>3049</v>
      </c>
      <c r="E31" s="13">
        <v>53</v>
      </c>
      <c r="F31" s="13">
        <v>49</v>
      </c>
      <c r="G31" s="13">
        <v>40</v>
      </c>
      <c r="H31" s="13">
        <v>39</v>
      </c>
    </row>
    <row r="32" spans="1:8">
      <c r="A32" s="5" t="s">
        <v>76</v>
      </c>
      <c r="B32" s="13">
        <v>1</v>
      </c>
      <c r="C32" s="13">
        <v>3356</v>
      </c>
      <c r="D32" s="13">
        <v>3236</v>
      </c>
      <c r="E32" s="13">
        <v>31</v>
      </c>
      <c r="F32" s="13">
        <v>39</v>
      </c>
      <c r="G32" s="13">
        <v>76</v>
      </c>
      <c r="H32" s="13">
        <v>68</v>
      </c>
    </row>
    <row r="33" spans="1:8">
      <c r="A33" s="5" t="s">
        <v>77</v>
      </c>
      <c r="B33" s="13">
        <v>1</v>
      </c>
      <c r="C33" s="13">
        <v>3226</v>
      </c>
      <c r="D33" s="13">
        <v>3289</v>
      </c>
      <c r="E33" s="13">
        <v>38</v>
      </c>
      <c r="F33" s="13">
        <v>42</v>
      </c>
      <c r="G33" s="13">
        <v>66</v>
      </c>
      <c r="H33" s="13">
        <v>50</v>
      </c>
    </row>
    <row r="34" spans="1:8">
      <c r="A34" s="14" t="s">
        <v>82</v>
      </c>
      <c r="C34" s="13">
        <f t="shared" ref="C34:H34" si="0">AVERAGE(C2:C33)</f>
        <v>3216.46875</v>
      </c>
      <c r="D34" s="13">
        <f t="shared" si="0"/>
        <v>3194.15625</v>
      </c>
      <c r="E34" s="13">
        <f t="shared" si="0"/>
        <v>45.1875</v>
      </c>
      <c r="F34" s="13">
        <f t="shared" si="0"/>
        <v>46.84375</v>
      </c>
      <c r="G34" s="13">
        <f t="shared" si="0"/>
        <v>50.59375</v>
      </c>
      <c r="H34" s="13">
        <f t="shared" si="0"/>
        <v>48.09375</v>
      </c>
    </row>
    <row r="35" spans="1:8">
      <c r="A35" s="14" t="s">
        <v>79</v>
      </c>
      <c r="C35" s="13">
        <f t="shared" ref="C35:H35" si="1">_xlfn.STDEV.P(C2:C33)</f>
        <v>244.36550293246691</v>
      </c>
      <c r="D35" s="13">
        <f t="shared" si="1"/>
        <v>278.92473328110844</v>
      </c>
      <c r="E35" s="13">
        <f t="shared" si="1"/>
        <v>7.2648017006660268</v>
      </c>
      <c r="F35" s="13">
        <f t="shared" si="1"/>
        <v>8.0277229609335681</v>
      </c>
      <c r="G35" s="13">
        <f t="shared" si="1"/>
        <v>10.638548347284042</v>
      </c>
      <c r="H35" s="13">
        <f t="shared" si="1"/>
        <v>8.6723676661855151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39"/>
  <sheetViews>
    <sheetView zoomScale="75" zoomScaleNormal="80" workbookViewId="0">
      <selection activeCell="A2" sqref="A2"/>
    </sheetView>
  </sheetViews>
  <sheetFormatPr baseColWidth="10" defaultColWidth="8.83203125" defaultRowHeight="15"/>
  <cols>
    <col min="1" max="1" width="15.33203125" style="1" bestFit="1" customWidth="1"/>
    <col min="2" max="2" width="8.83203125" style="19"/>
    <col min="3" max="14" width="8.83203125" style="19" customWidth="1"/>
    <col min="15" max="15" width="8.83203125" style="19"/>
    <col min="16" max="16" width="9" style="19" customWidth="1"/>
    <col min="17" max="19" width="8.83203125" style="19"/>
    <col min="20" max="31" width="9" style="19" customWidth="1"/>
    <col min="32" max="32" width="8.83203125" style="19"/>
    <col min="33" max="33" width="9.33203125" style="19" customWidth="1"/>
    <col min="34" max="16384" width="8.83203125" style="19"/>
  </cols>
  <sheetData>
    <row r="1" spans="1:36">
      <c r="C1" s="19" t="s">
        <v>103</v>
      </c>
      <c r="T1" s="19" t="s">
        <v>123</v>
      </c>
    </row>
    <row r="2" spans="1:36" s="1" customFormat="1" ht="79" customHeight="1">
      <c r="A2" s="1" t="s">
        <v>60</v>
      </c>
      <c r="B2" s="1" t="s">
        <v>0</v>
      </c>
      <c r="C2" s="25" t="s">
        <v>105</v>
      </c>
      <c r="D2" s="25" t="s">
        <v>106</v>
      </c>
      <c r="E2" s="25" t="s">
        <v>107</v>
      </c>
      <c r="F2" s="25" t="s">
        <v>108</v>
      </c>
      <c r="G2" s="25" t="s">
        <v>109</v>
      </c>
      <c r="H2" s="25" t="s">
        <v>110</v>
      </c>
      <c r="I2" s="25" t="s">
        <v>111</v>
      </c>
      <c r="J2" s="25" t="s">
        <v>112</v>
      </c>
      <c r="K2" s="25" t="s">
        <v>113</v>
      </c>
      <c r="L2" s="25" t="s">
        <v>114</v>
      </c>
      <c r="M2" s="25" t="s">
        <v>115</v>
      </c>
      <c r="N2" s="25" t="s">
        <v>116</v>
      </c>
      <c r="O2" s="3" t="s">
        <v>104</v>
      </c>
      <c r="P2" s="3" t="s">
        <v>117</v>
      </c>
      <c r="Q2" s="25" t="s">
        <v>118</v>
      </c>
      <c r="R2" s="25" t="s">
        <v>119</v>
      </c>
      <c r="S2" s="26" t="s">
        <v>120</v>
      </c>
      <c r="T2" s="25" t="s">
        <v>105</v>
      </c>
      <c r="U2" s="25" t="s">
        <v>106</v>
      </c>
      <c r="V2" s="25" t="s">
        <v>107</v>
      </c>
      <c r="W2" s="25" t="s">
        <v>108</v>
      </c>
      <c r="X2" s="25" t="s">
        <v>109</v>
      </c>
      <c r="Y2" s="25" t="s">
        <v>110</v>
      </c>
      <c r="Z2" s="25" t="s">
        <v>111</v>
      </c>
      <c r="AA2" s="25" t="s">
        <v>112</v>
      </c>
      <c r="AB2" s="25" t="s">
        <v>113</v>
      </c>
      <c r="AC2" s="25" t="s">
        <v>114</v>
      </c>
      <c r="AD2" s="25" t="s">
        <v>115</v>
      </c>
      <c r="AE2" s="25" t="s">
        <v>116</v>
      </c>
      <c r="AF2" s="3" t="s">
        <v>104</v>
      </c>
      <c r="AG2" s="3" t="s">
        <v>117</v>
      </c>
      <c r="AH2" s="25" t="s">
        <v>118</v>
      </c>
      <c r="AI2" s="25" t="s">
        <v>119</v>
      </c>
      <c r="AJ2" s="26" t="s">
        <v>120</v>
      </c>
    </row>
    <row r="3" spans="1:36">
      <c r="A3" s="5" t="s">
        <v>61</v>
      </c>
      <c r="B3" s="1">
        <v>1</v>
      </c>
      <c r="C3" s="1">
        <v>0.09</v>
      </c>
      <c r="D3" s="1">
        <v>4.5460000000000003</v>
      </c>
      <c r="E3" s="1">
        <v>7.0999999999999994E-2</v>
      </c>
      <c r="F3" s="1">
        <v>0.24</v>
      </c>
      <c r="G3" s="1">
        <v>1.2E-2</v>
      </c>
      <c r="H3" s="1">
        <v>4.3999999999999997E-2</v>
      </c>
      <c r="I3" s="1">
        <v>9.0999999999999998E-2</v>
      </c>
      <c r="J3" s="1">
        <v>4.2000000000000003E-2</v>
      </c>
      <c r="K3" s="1">
        <v>7.1999999999999995E-2</v>
      </c>
      <c r="L3" s="1">
        <v>0.17899999999999999</v>
      </c>
      <c r="M3" s="1">
        <v>0.02</v>
      </c>
      <c r="N3" s="1">
        <v>3.1E-2</v>
      </c>
      <c r="O3" s="1">
        <v>0.12</v>
      </c>
      <c r="P3" s="21">
        <v>2.6</v>
      </c>
      <c r="Q3" s="27">
        <v>4.5607017003965515E-2</v>
      </c>
      <c r="R3" s="27">
        <v>0.26069330639661614</v>
      </c>
      <c r="S3" s="27">
        <v>0.20087309426600664</v>
      </c>
      <c r="T3" s="22">
        <v>1.0409999999999999</v>
      </c>
      <c r="U3" s="22">
        <v>2.645</v>
      </c>
      <c r="V3" s="22">
        <v>0.68</v>
      </c>
      <c r="W3" s="22">
        <v>4.4999999999999998E-2</v>
      </c>
      <c r="X3" s="22">
        <v>0.73199999999999998</v>
      </c>
      <c r="Y3" s="22">
        <v>0.86099999999999999</v>
      </c>
      <c r="Z3" s="22">
        <v>0.16500000000000001</v>
      </c>
      <c r="AA3" s="22">
        <v>9.5000000000000001E-2</v>
      </c>
      <c r="AB3" s="22">
        <v>6.7000000000000004E-2</v>
      </c>
      <c r="AC3" s="22">
        <v>0.44700000000000001</v>
      </c>
      <c r="AD3" s="22">
        <v>0.26700000000000002</v>
      </c>
      <c r="AE3" s="22">
        <v>0.02</v>
      </c>
      <c r="AF3" s="22">
        <v>0.45</v>
      </c>
      <c r="AG3" s="22">
        <v>1.65</v>
      </c>
      <c r="AH3" s="27">
        <v>1.1301084018801029</v>
      </c>
      <c r="AI3" s="27">
        <v>1.1429763777086559</v>
      </c>
      <c r="AJ3" s="27">
        <v>0.53386515151300151</v>
      </c>
    </row>
    <row r="4" spans="1:36">
      <c r="A4" s="5"/>
      <c r="B4" s="1">
        <v>2</v>
      </c>
      <c r="C4" s="1">
        <v>0.443</v>
      </c>
      <c r="D4" s="1">
        <v>4.6820000000000004</v>
      </c>
      <c r="E4" s="1">
        <v>0.14899999999999999</v>
      </c>
      <c r="F4" s="1">
        <v>9.8000000000000004E-2</v>
      </c>
      <c r="G4" s="1">
        <v>0.129</v>
      </c>
      <c r="H4" s="1">
        <v>5.8999999999999997E-2</v>
      </c>
      <c r="I4" s="1">
        <v>0.124</v>
      </c>
      <c r="J4" s="1">
        <v>1.7000000000000001E-2</v>
      </c>
      <c r="K4" s="1">
        <v>8.9999999999999993E-3</v>
      </c>
      <c r="L4" s="1">
        <v>0.151</v>
      </c>
      <c r="M4" s="1">
        <v>4.9000000000000002E-2</v>
      </c>
      <c r="N4" s="1">
        <v>5.2999999999999999E-2</v>
      </c>
      <c r="O4" s="1">
        <v>0.1</v>
      </c>
      <c r="P4" s="21">
        <v>2.69</v>
      </c>
      <c r="Q4" s="27">
        <v>0.14185203558638135</v>
      </c>
      <c r="R4" s="27">
        <v>0.21237231457984349</v>
      </c>
      <c r="S4" s="27">
        <v>0.16846661390317072</v>
      </c>
      <c r="T4" s="1">
        <v>0.98399999999999999</v>
      </c>
      <c r="U4" s="1">
        <v>2.081</v>
      </c>
      <c r="V4" s="1">
        <v>0.374</v>
      </c>
      <c r="W4" s="1">
        <v>8.9999999999999993E-3</v>
      </c>
      <c r="X4" s="1">
        <v>1.0089999999999999</v>
      </c>
      <c r="Y4" s="1">
        <v>0.43099999999999999</v>
      </c>
      <c r="Z4" s="1">
        <v>0.13400000000000001</v>
      </c>
      <c r="AA4" s="1">
        <v>1.7000000000000001E-2</v>
      </c>
      <c r="AB4" s="1">
        <v>0.06</v>
      </c>
      <c r="AC4" s="1">
        <v>0.57799999999999996</v>
      </c>
      <c r="AD4" s="1">
        <v>1.0999999999999999E-2</v>
      </c>
      <c r="AE4" s="1">
        <v>0.17399999999999999</v>
      </c>
      <c r="AF4" s="1">
        <v>0.46</v>
      </c>
      <c r="AG4" s="1">
        <v>1.34</v>
      </c>
      <c r="AH4" s="27">
        <v>1.0971973386770495</v>
      </c>
      <c r="AI4" s="27">
        <v>1.1053863577953185</v>
      </c>
      <c r="AJ4" s="27">
        <v>0.60693492237636137</v>
      </c>
    </row>
    <row r="5" spans="1:36">
      <c r="A5" s="5" t="s">
        <v>62</v>
      </c>
      <c r="B5" s="1">
        <v>1</v>
      </c>
      <c r="C5" s="1">
        <v>0.222</v>
      </c>
      <c r="D5" s="1">
        <v>6.7990000000000004</v>
      </c>
      <c r="E5" s="1">
        <v>1.119</v>
      </c>
      <c r="F5" s="1">
        <v>9.1999999999999998E-2</v>
      </c>
      <c r="G5" s="1">
        <v>5.0000000000000001E-3</v>
      </c>
      <c r="H5" s="23">
        <v>0.28699999999999998</v>
      </c>
      <c r="I5" s="23">
        <v>0.112</v>
      </c>
      <c r="J5" s="23">
        <v>0.111</v>
      </c>
      <c r="K5" s="23">
        <v>8.9999999999999993E-3</v>
      </c>
      <c r="L5" s="23">
        <v>0.17699999999999999</v>
      </c>
      <c r="M5" s="23">
        <v>4.3999999999999997E-2</v>
      </c>
      <c r="N5" s="23">
        <v>3.9E-2</v>
      </c>
      <c r="O5" s="23">
        <v>0.14000000000000001</v>
      </c>
      <c r="P5" s="21">
        <v>3.84</v>
      </c>
      <c r="Q5" s="27">
        <v>0.28704355070267645</v>
      </c>
      <c r="R5" s="27">
        <v>0.32156181365330055</v>
      </c>
      <c r="S5" s="27">
        <v>0.21722799082991123</v>
      </c>
      <c r="T5" s="1">
        <v>5.5E-2</v>
      </c>
      <c r="U5" s="1">
        <v>3.5049999999999999</v>
      </c>
      <c r="V5" s="1">
        <v>2.407</v>
      </c>
      <c r="W5" s="1">
        <v>0.10199999999999999</v>
      </c>
      <c r="X5" s="1">
        <v>0.34</v>
      </c>
      <c r="Y5" s="1">
        <v>8.9999999999999993E-3</v>
      </c>
      <c r="Z5" s="1">
        <v>3.3000000000000002E-2</v>
      </c>
      <c r="AA5" s="1">
        <v>4.1000000000000002E-2</v>
      </c>
      <c r="AB5" s="1">
        <v>2.5000000000000001E-2</v>
      </c>
      <c r="AC5" s="1">
        <v>0.71899999999999997</v>
      </c>
      <c r="AD5" s="1">
        <v>8.7999999999999995E-2</v>
      </c>
      <c r="AE5" s="1">
        <v>2.8000000000000001E-2</v>
      </c>
      <c r="AF5" s="1">
        <v>0.35</v>
      </c>
      <c r="AG5" s="1">
        <v>2.29</v>
      </c>
      <c r="AH5" s="27">
        <v>0.34011909678816921</v>
      </c>
      <c r="AI5" s="27">
        <v>0.35661463794970621</v>
      </c>
      <c r="AJ5" s="27">
        <v>0.72649501030633379</v>
      </c>
    </row>
    <row r="6" spans="1:36">
      <c r="A6" s="5"/>
      <c r="B6" s="1">
        <v>2</v>
      </c>
      <c r="C6" s="1">
        <v>0.61</v>
      </c>
      <c r="D6" s="1">
        <v>7.2939999999999996</v>
      </c>
      <c r="E6" s="1">
        <v>0.88200000000000001</v>
      </c>
      <c r="F6" s="1">
        <v>0.11799999999999999</v>
      </c>
      <c r="G6" s="1">
        <v>7.0999999999999994E-2</v>
      </c>
      <c r="H6" s="23">
        <v>0.108</v>
      </c>
      <c r="I6" s="23">
        <v>9.0999999999999998E-2</v>
      </c>
      <c r="J6" s="23">
        <v>2.3E-2</v>
      </c>
      <c r="K6" s="23">
        <v>7.5999999999999998E-2</v>
      </c>
      <c r="L6" s="23">
        <v>8.9999999999999993E-3</v>
      </c>
      <c r="M6" s="23">
        <v>0.21099999999999999</v>
      </c>
      <c r="N6" s="23">
        <v>0.13</v>
      </c>
      <c r="O6" s="23">
        <v>0.11</v>
      </c>
      <c r="P6" s="21">
        <v>4.21</v>
      </c>
      <c r="Q6" s="27">
        <v>0.1292478239662084</v>
      </c>
      <c r="R6" s="27">
        <v>0.19725617861045569</v>
      </c>
      <c r="S6" s="27">
        <v>0.26039777264792419</v>
      </c>
      <c r="T6" s="1">
        <v>1.4259999999999999</v>
      </c>
      <c r="U6" s="1">
        <v>2.794</v>
      </c>
      <c r="V6" s="1">
        <v>1.5740000000000001</v>
      </c>
      <c r="W6" s="1">
        <v>5.5E-2</v>
      </c>
      <c r="X6" s="1">
        <v>7.4999999999999997E-2</v>
      </c>
      <c r="Y6" s="1">
        <v>0.186</v>
      </c>
      <c r="Z6" s="1">
        <v>0.216</v>
      </c>
      <c r="AA6" s="1">
        <v>4.4999999999999998E-2</v>
      </c>
      <c r="AB6" s="1">
        <v>1.6E-2</v>
      </c>
      <c r="AC6" s="1">
        <v>0.72299999999999998</v>
      </c>
      <c r="AD6" s="1">
        <v>0.09</v>
      </c>
      <c r="AE6" s="1">
        <v>3.3000000000000002E-2</v>
      </c>
      <c r="AF6" s="1">
        <v>0.34</v>
      </c>
      <c r="AG6" s="1">
        <v>1.84</v>
      </c>
      <c r="AH6" s="27">
        <v>0.20055173896029921</v>
      </c>
      <c r="AI6" s="27">
        <v>0.29983662217947959</v>
      </c>
      <c r="AJ6" s="27">
        <v>0.73088918448695084</v>
      </c>
    </row>
    <row r="7" spans="1:36">
      <c r="A7" s="5" t="s">
        <v>63</v>
      </c>
      <c r="B7" s="1">
        <v>1</v>
      </c>
      <c r="C7" s="1">
        <v>0.20200000000000001</v>
      </c>
      <c r="D7" s="1">
        <v>2.5259999999999998</v>
      </c>
      <c r="E7" s="1">
        <v>0.17299999999999999</v>
      </c>
      <c r="F7" s="1">
        <v>0.185</v>
      </c>
      <c r="G7" s="1">
        <v>0.24399999999999999</v>
      </c>
      <c r="H7" s="1">
        <v>0.22900000000000001</v>
      </c>
      <c r="I7" s="1">
        <v>0.14399999999999999</v>
      </c>
      <c r="J7" s="1">
        <v>0.112</v>
      </c>
      <c r="K7" s="1">
        <v>5.2999999999999999E-2</v>
      </c>
      <c r="L7" s="1">
        <v>0.08</v>
      </c>
      <c r="M7" s="1">
        <v>8.9999999999999993E-3</v>
      </c>
      <c r="N7" s="1">
        <v>0.12</v>
      </c>
      <c r="O7" s="1">
        <v>0.16</v>
      </c>
      <c r="P7" s="21">
        <v>1.47</v>
      </c>
      <c r="Q7" s="27">
        <v>0.33462964602676792</v>
      </c>
      <c r="R7" s="27">
        <v>0.40858046943044157</v>
      </c>
      <c r="S7" s="27">
        <v>0.19035230495058367</v>
      </c>
      <c r="T7" s="1">
        <v>0.63400000000000001</v>
      </c>
      <c r="U7" s="1">
        <v>0.81699999999999995</v>
      </c>
      <c r="V7" s="1">
        <v>0.94499999999999995</v>
      </c>
      <c r="W7" s="1">
        <v>0.19500000000000001</v>
      </c>
      <c r="X7" s="1">
        <v>0.2</v>
      </c>
      <c r="Y7" s="1">
        <v>0.14099999999999999</v>
      </c>
      <c r="Z7" s="1">
        <v>2.4E-2</v>
      </c>
      <c r="AA7" s="1">
        <v>0.03</v>
      </c>
      <c r="AB7" s="1">
        <v>4.8000000000000001E-2</v>
      </c>
      <c r="AC7" s="1">
        <v>0.34899999999999998</v>
      </c>
      <c r="AD7" s="1">
        <v>0.26400000000000001</v>
      </c>
      <c r="AE7" s="1">
        <v>0.188</v>
      </c>
      <c r="AF7" s="1">
        <v>0.21</v>
      </c>
      <c r="AG7" s="1">
        <v>0.7</v>
      </c>
      <c r="AH7" s="27">
        <v>0.24470594598415463</v>
      </c>
      <c r="AI7" s="27">
        <v>0.31381841883484152</v>
      </c>
      <c r="AJ7" s="27">
        <v>0.4796300657798675</v>
      </c>
    </row>
    <row r="8" spans="1:36">
      <c r="A8" s="5"/>
      <c r="B8" s="1">
        <v>2</v>
      </c>
      <c r="C8" s="1">
        <v>9.8000000000000004E-2</v>
      </c>
      <c r="D8" s="1">
        <v>2.5139999999999998</v>
      </c>
      <c r="E8" s="1">
        <v>0.16</v>
      </c>
      <c r="F8" s="1">
        <v>0.36299999999999999</v>
      </c>
      <c r="G8" s="1">
        <v>0.11799999999999999</v>
      </c>
      <c r="H8" s="1">
        <v>0.215</v>
      </c>
      <c r="I8" s="1">
        <v>7.0999999999999994E-2</v>
      </c>
      <c r="J8" s="1">
        <v>0</v>
      </c>
      <c r="K8" s="1">
        <v>7.1999999999999995E-2</v>
      </c>
      <c r="L8" s="1">
        <v>0.06</v>
      </c>
      <c r="M8" s="1">
        <v>2.5000000000000001E-2</v>
      </c>
      <c r="N8" s="1">
        <v>0.13200000000000001</v>
      </c>
      <c r="O8" s="1">
        <v>0.17</v>
      </c>
      <c r="P8" s="21">
        <v>1.46</v>
      </c>
      <c r="Q8" s="27">
        <v>0.24525293066546625</v>
      </c>
      <c r="R8" s="27">
        <v>0.44380063091437799</v>
      </c>
      <c r="S8" s="27">
        <v>0.16380781422142229</v>
      </c>
      <c r="T8" s="1">
        <v>0.55600000000000005</v>
      </c>
      <c r="U8" s="1">
        <v>1.659</v>
      </c>
      <c r="V8" s="1">
        <v>0.308</v>
      </c>
      <c r="W8" s="1">
        <v>0.105</v>
      </c>
      <c r="X8" s="1">
        <v>0.80400000000000005</v>
      </c>
      <c r="Y8" s="1">
        <v>0.26600000000000001</v>
      </c>
      <c r="Z8" s="1">
        <v>7.5999999999999998E-2</v>
      </c>
      <c r="AA8" s="1">
        <v>0.16</v>
      </c>
      <c r="AB8" s="1">
        <v>4.3999999999999997E-2</v>
      </c>
      <c r="AC8" s="1">
        <v>0.48299999999999998</v>
      </c>
      <c r="AD8" s="1">
        <v>0.123</v>
      </c>
      <c r="AE8" s="1">
        <v>0.14899999999999999</v>
      </c>
      <c r="AF8" s="1">
        <v>0.38</v>
      </c>
      <c r="AG8" s="1">
        <v>1.08</v>
      </c>
      <c r="AH8" s="27">
        <v>0.84686008289445325</v>
      </c>
      <c r="AI8" s="27">
        <v>0.85672224203647251</v>
      </c>
      <c r="AJ8" s="27">
        <v>0.54603571311774102</v>
      </c>
    </row>
    <row r="9" spans="1:36">
      <c r="A9" s="5" t="s">
        <v>64</v>
      </c>
      <c r="B9" s="1">
        <v>1</v>
      </c>
      <c r="C9" s="1">
        <v>0.124</v>
      </c>
      <c r="D9" s="1">
        <v>3.9119999999999999</v>
      </c>
      <c r="E9" s="1">
        <v>4.9000000000000002E-2</v>
      </c>
      <c r="F9" s="1">
        <v>7.8E-2</v>
      </c>
      <c r="G9" s="1">
        <v>3.5000000000000003E-2</v>
      </c>
      <c r="H9" s="1">
        <v>0.39600000000000002</v>
      </c>
      <c r="I9" s="1">
        <v>0.13100000000000001</v>
      </c>
      <c r="J9" s="1">
        <v>7.0999999999999994E-2</v>
      </c>
      <c r="K9" s="1">
        <v>0.115</v>
      </c>
      <c r="L9" s="1">
        <v>0.113</v>
      </c>
      <c r="M9" s="1">
        <v>0.106</v>
      </c>
      <c r="N9" s="1">
        <v>4.2000000000000003E-2</v>
      </c>
      <c r="O9" s="1">
        <v>0.17</v>
      </c>
      <c r="P9" s="21">
        <v>2.2599999999999998</v>
      </c>
      <c r="Q9" s="27">
        <v>0.39754370828878682</v>
      </c>
      <c r="R9" s="27">
        <v>0.42577693690476004</v>
      </c>
      <c r="S9" s="27">
        <v>0.20984518102639385</v>
      </c>
      <c r="T9" s="1">
        <v>0.19700000000000001</v>
      </c>
      <c r="U9" s="1">
        <v>3.1339999999999999</v>
      </c>
      <c r="V9" s="1">
        <v>0.441</v>
      </c>
      <c r="W9" s="1">
        <v>0.22800000000000001</v>
      </c>
      <c r="X9" s="1">
        <v>3.5999999999999997E-2</v>
      </c>
      <c r="Y9" s="1">
        <v>0.217</v>
      </c>
      <c r="Z9" s="1">
        <v>0.185</v>
      </c>
      <c r="AA9" s="1">
        <v>6.2E-2</v>
      </c>
      <c r="AB9" s="1">
        <v>0.09</v>
      </c>
      <c r="AC9" s="1">
        <v>0.21299999999999999</v>
      </c>
      <c r="AD9" s="1">
        <v>5.2999999999999999E-2</v>
      </c>
      <c r="AE9" s="1">
        <v>4.4999999999999998E-2</v>
      </c>
      <c r="AF9" s="1">
        <v>0.17</v>
      </c>
      <c r="AG9" s="1">
        <v>1.83</v>
      </c>
      <c r="AH9" s="27">
        <v>0.21996590644915862</v>
      </c>
      <c r="AI9" s="27">
        <v>0.36687054937675223</v>
      </c>
      <c r="AJ9" s="27">
        <v>0.24929300030285648</v>
      </c>
    </row>
    <row r="10" spans="1:36">
      <c r="A10" s="5"/>
      <c r="B10" s="1">
        <v>2</v>
      </c>
      <c r="C10" s="1">
        <v>0.36699999999999999</v>
      </c>
      <c r="D10" s="1">
        <v>3.3519999999999999</v>
      </c>
      <c r="E10" s="1">
        <v>0.66</v>
      </c>
      <c r="F10" s="1">
        <v>0.08</v>
      </c>
      <c r="G10" s="1">
        <v>0.09</v>
      </c>
      <c r="H10" s="1">
        <v>0.44900000000000001</v>
      </c>
      <c r="I10" s="1">
        <v>0.16900000000000001</v>
      </c>
      <c r="J10" s="1">
        <v>2E-3</v>
      </c>
      <c r="K10" s="1">
        <v>5.2999999999999999E-2</v>
      </c>
      <c r="L10" s="1">
        <v>0.20599999999999999</v>
      </c>
      <c r="M10" s="1">
        <v>1.2999999999999999E-2</v>
      </c>
      <c r="N10" s="1">
        <v>0.04</v>
      </c>
      <c r="O10" s="1">
        <v>0.19</v>
      </c>
      <c r="P10" s="21">
        <v>1.94</v>
      </c>
      <c r="Q10" s="27">
        <v>0.45793121754254756</v>
      </c>
      <c r="R10" s="27">
        <v>0.49463319743017653</v>
      </c>
      <c r="S10" s="27">
        <v>0.2168363438171747</v>
      </c>
      <c r="T10" s="6" t="s">
        <v>122</v>
      </c>
      <c r="U10" s="6" t="s">
        <v>122</v>
      </c>
      <c r="V10" s="6" t="s">
        <v>122</v>
      </c>
      <c r="W10" s="6" t="s">
        <v>122</v>
      </c>
      <c r="X10" s="6" t="s">
        <v>122</v>
      </c>
      <c r="Y10" s="6" t="s">
        <v>122</v>
      </c>
      <c r="Z10" s="6" t="s">
        <v>122</v>
      </c>
      <c r="AA10" s="6" t="s">
        <v>122</v>
      </c>
      <c r="AB10" s="6" t="s">
        <v>122</v>
      </c>
      <c r="AC10" s="6" t="s">
        <v>122</v>
      </c>
      <c r="AD10" s="6" t="s">
        <v>122</v>
      </c>
      <c r="AE10" s="6" t="s">
        <v>122</v>
      </c>
      <c r="AF10" s="6" t="s">
        <v>122</v>
      </c>
      <c r="AG10" s="6" t="s">
        <v>122</v>
      </c>
      <c r="AH10" s="6" t="s">
        <v>122</v>
      </c>
      <c r="AI10" s="6" t="s">
        <v>122</v>
      </c>
      <c r="AJ10" s="6" t="s">
        <v>122</v>
      </c>
    </row>
    <row r="11" spans="1:36">
      <c r="A11" s="5" t="s">
        <v>65</v>
      </c>
      <c r="B11" s="1">
        <v>1</v>
      </c>
      <c r="C11" s="1">
        <v>0.191</v>
      </c>
      <c r="D11" s="1">
        <v>4.9000000000000004</v>
      </c>
      <c r="E11" s="1">
        <v>0.183</v>
      </c>
      <c r="F11" s="1">
        <v>8.1000000000000003E-2</v>
      </c>
      <c r="G11" s="1">
        <v>4.8000000000000001E-2</v>
      </c>
      <c r="H11" s="1">
        <v>0.104</v>
      </c>
      <c r="I11" s="1">
        <v>0.13500000000000001</v>
      </c>
      <c r="J11" s="1">
        <v>0.16300000000000001</v>
      </c>
      <c r="K11" s="1">
        <v>0.12</v>
      </c>
      <c r="L11" s="1">
        <v>0.20899999999999999</v>
      </c>
      <c r="M11" s="1">
        <v>5.3999999999999999E-2</v>
      </c>
      <c r="N11" s="1">
        <v>0.17699999999999999</v>
      </c>
      <c r="O11" s="1">
        <v>0.14000000000000001</v>
      </c>
      <c r="P11" s="21">
        <v>2.83</v>
      </c>
      <c r="Q11" s="27">
        <v>0.11454256850621082</v>
      </c>
      <c r="R11" s="27">
        <v>0.19469463269438117</v>
      </c>
      <c r="S11" s="27">
        <v>0.34481154273022824</v>
      </c>
      <c r="T11" s="1">
        <v>0.63</v>
      </c>
      <c r="U11" s="1">
        <v>4.12</v>
      </c>
      <c r="V11" s="1">
        <v>0.626</v>
      </c>
      <c r="W11" s="1">
        <v>8.5999999999999993E-2</v>
      </c>
      <c r="X11" s="1">
        <v>0.222</v>
      </c>
      <c r="Y11" s="1">
        <v>0.54500000000000004</v>
      </c>
      <c r="Z11" s="1">
        <v>0.17599999999999999</v>
      </c>
      <c r="AA11" s="1">
        <v>2.3E-2</v>
      </c>
      <c r="AB11" s="1">
        <v>1.7000000000000001E-2</v>
      </c>
      <c r="AC11" s="1">
        <v>0.46</v>
      </c>
      <c r="AD11" s="1">
        <v>3.6999999999999998E-2</v>
      </c>
      <c r="AE11" s="1">
        <v>0.23699999999999999</v>
      </c>
      <c r="AF11" s="1">
        <v>0.31</v>
      </c>
      <c r="AG11" s="1">
        <v>2.4300000000000002</v>
      </c>
      <c r="AH11" s="27">
        <v>0.58848024605758864</v>
      </c>
      <c r="AI11" s="27">
        <v>0.62022657150431737</v>
      </c>
      <c r="AJ11" s="27">
        <v>0.519572901525859</v>
      </c>
    </row>
    <row r="12" spans="1:36">
      <c r="A12" s="5"/>
      <c r="B12" s="1">
        <v>2</v>
      </c>
      <c r="C12" s="1">
        <v>0.153</v>
      </c>
      <c r="D12" s="1">
        <v>5.14</v>
      </c>
      <c r="E12" s="1">
        <v>0.187</v>
      </c>
      <c r="F12" s="1">
        <v>0.20599999999999999</v>
      </c>
      <c r="G12" s="1">
        <v>0.115</v>
      </c>
      <c r="H12" s="1">
        <v>7.0000000000000007E-2</v>
      </c>
      <c r="I12" s="1">
        <v>1.2999999999999999E-2</v>
      </c>
      <c r="J12" s="1">
        <v>6.5000000000000002E-2</v>
      </c>
      <c r="K12" s="1">
        <v>0.108</v>
      </c>
      <c r="L12" s="1">
        <v>8.6999999999999994E-2</v>
      </c>
      <c r="M12" s="1">
        <v>2.4E-2</v>
      </c>
      <c r="N12" s="1">
        <v>9.5000000000000001E-2</v>
      </c>
      <c r="O12" s="1">
        <v>0.11</v>
      </c>
      <c r="P12" s="21">
        <v>2.94</v>
      </c>
      <c r="Q12" s="27">
        <v>0.13462912017836262</v>
      </c>
      <c r="R12" s="27">
        <v>0.24643457549621561</v>
      </c>
      <c r="S12" s="27">
        <v>0.18182134088164678</v>
      </c>
      <c r="T12" s="1">
        <v>0.14199999999999999</v>
      </c>
      <c r="U12" s="1">
        <v>2.95</v>
      </c>
      <c r="V12" s="1">
        <v>5.0000000000000001E-3</v>
      </c>
      <c r="W12" s="1">
        <v>7.5999999999999998E-2</v>
      </c>
      <c r="X12" s="1">
        <v>1.0960000000000001</v>
      </c>
      <c r="Y12" s="1">
        <v>0.38500000000000001</v>
      </c>
      <c r="Z12" s="1">
        <v>0.30199999999999999</v>
      </c>
      <c r="AA12" s="1">
        <v>8.6999999999999994E-2</v>
      </c>
      <c r="AB12" s="1">
        <v>0.33600000000000002</v>
      </c>
      <c r="AC12" s="1">
        <v>0.96099999999999997</v>
      </c>
      <c r="AD12" s="1">
        <v>0.16700000000000001</v>
      </c>
      <c r="AE12" s="1">
        <v>0.05</v>
      </c>
      <c r="AF12" s="1">
        <v>0.56999999999999995</v>
      </c>
      <c r="AG12" s="1">
        <v>1.73</v>
      </c>
      <c r="AH12" s="27">
        <v>1.1616544236561923</v>
      </c>
      <c r="AI12" s="27">
        <v>1.2026724408582747</v>
      </c>
      <c r="AJ12" s="27">
        <v>1.0365206220813938</v>
      </c>
    </row>
    <row r="13" spans="1:36">
      <c r="A13" s="5" t="s">
        <v>66</v>
      </c>
      <c r="B13" s="1">
        <v>1</v>
      </c>
      <c r="C13" s="1">
        <v>0.29299999999999998</v>
      </c>
      <c r="D13" s="1">
        <v>4.7560000000000002</v>
      </c>
      <c r="E13" s="1">
        <v>0.41399999999999998</v>
      </c>
      <c r="F13" s="1">
        <v>0.125</v>
      </c>
      <c r="G13" s="1">
        <v>0.16</v>
      </c>
      <c r="H13" s="1">
        <v>0.27500000000000002</v>
      </c>
      <c r="I13" s="1">
        <v>0.23200000000000001</v>
      </c>
      <c r="J13" s="1">
        <v>0.10199999999999999</v>
      </c>
      <c r="K13" s="1">
        <v>7.0000000000000001E-3</v>
      </c>
      <c r="L13" s="1">
        <v>0.246</v>
      </c>
      <c r="M13" s="1">
        <v>3.2000000000000001E-2</v>
      </c>
      <c r="N13" s="1">
        <v>9.2999999999999999E-2</v>
      </c>
      <c r="O13" s="1">
        <v>0.19</v>
      </c>
      <c r="P13" s="21">
        <v>2.77</v>
      </c>
      <c r="Q13" s="27">
        <v>0.31815876539866067</v>
      </c>
      <c r="R13" s="27">
        <v>0.41312709908695172</v>
      </c>
      <c r="S13" s="27">
        <v>0.28397535104300869</v>
      </c>
      <c r="T13" s="1">
        <v>3.3000000000000002E-2</v>
      </c>
      <c r="U13" s="1">
        <v>4.782</v>
      </c>
      <c r="V13" s="1">
        <v>1.0469999999999999</v>
      </c>
      <c r="W13" s="1">
        <v>0.113</v>
      </c>
      <c r="X13" s="1">
        <v>0.25700000000000001</v>
      </c>
      <c r="Y13" s="1">
        <v>0.23400000000000001</v>
      </c>
      <c r="Z13" s="1">
        <v>1.2E-2</v>
      </c>
      <c r="AA13" s="1">
        <v>0.129</v>
      </c>
      <c r="AB13" s="1">
        <v>1.0999999999999999E-2</v>
      </c>
      <c r="AC13" s="1">
        <v>0.255</v>
      </c>
      <c r="AD13" s="1">
        <v>0.10199999999999999</v>
      </c>
      <c r="AE13" s="1">
        <v>0.13200000000000001</v>
      </c>
      <c r="AF13" s="1">
        <v>0.19</v>
      </c>
      <c r="AG13" s="1">
        <v>2.81</v>
      </c>
      <c r="AH13" s="27">
        <v>0.34757013680694721</v>
      </c>
      <c r="AI13" s="27">
        <v>0.36567471884175967</v>
      </c>
      <c r="AJ13" s="27">
        <v>0.33108156094835606</v>
      </c>
    </row>
    <row r="14" spans="1:36">
      <c r="A14" s="5"/>
      <c r="B14" s="1">
        <v>2</v>
      </c>
      <c r="C14" s="1">
        <v>0.57099999999999995</v>
      </c>
      <c r="D14" s="1">
        <v>4.1639999999999997</v>
      </c>
      <c r="E14" s="1">
        <v>0.314</v>
      </c>
      <c r="F14" s="1">
        <v>3.6999999999999998E-2</v>
      </c>
      <c r="G14" s="1">
        <v>0.14599999999999999</v>
      </c>
      <c r="H14" s="1">
        <v>1E-3</v>
      </c>
      <c r="I14" s="1">
        <v>4.0000000000000001E-3</v>
      </c>
      <c r="J14" s="1">
        <v>6.6000000000000003E-2</v>
      </c>
      <c r="K14" s="1">
        <v>3.5000000000000003E-2</v>
      </c>
      <c r="L14" s="1">
        <v>0.224</v>
      </c>
      <c r="M14" s="1">
        <v>1.7000000000000001E-2</v>
      </c>
      <c r="N14" s="1">
        <v>2.4E-2</v>
      </c>
      <c r="O14" s="1">
        <v>0.11</v>
      </c>
      <c r="P14" s="21">
        <v>2.4</v>
      </c>
      <c r="Q14" s="27">
        <v>0.14600342461736984</v>
      </c>
      <c r="R14" s="27">
        <v>0.15067182882012151</v>
      </c>
      <c r="S14" s="27">
        <v>0.23795377702402626</v>
      </c>
      <c r="T14" s="1">
        <v>0.10100000000000001</v>
      </c>
      <c r="U14" s="1">
        <v>3.9710000000000001</v>
      </c>
      <c r="V14" s="1">
        <v>0.93400000000000005</v>
      </c>
      <c r="W14" s="1">
        <v>0.14000000000000001</v>
      </c>
      <c r="X14" s="1">
        <v>8.9999999999999993E-3</v>
      </c>
      <c r="Y14" s="1">
        <v>0.29699999999999999</v>
      </c>
      <c r="Z14" s="1">
        <v>4.7E-2</v>
      </c>
      <c r="AA14" s="1">
        <v>0.17100000000000001</v>
      </c>
      <c r="AB14" s="1">
        <v>0.109</v>
      </c>
      <c r="AC14" s="1">
        <v>0.33600000000000002</v>
      </c>
      <c r="AD14" s="1">
        <v>0.19700000000000001</v>
      </c>
      <c r="AE14" s="1">
        <v>9.7000000000000003E-2</v>
      </c>
      <c r="AF14" s="1">
        <v>0.2</v>
      </c>
      <c r="AG14" s="1">
        <v>2.2799999999999998</v>
      </c>
      <c r="AH14" s="27">
        <v>0.29713633234594516</v>
      </c>
      <c r="AI14" s="27">
        <v>0.33181169358538287</v>
      </c>
      <c r="AJ14" s="27">
        <v>0.44970657099935735</v>
      </c>
    </row>
    <row r="15" spans="1:36">
      <c r="A15" s="5" t="s">
        <v>67</v>
      </c>
      <c r="B15" s="1">
        <v>1</v>
      </c>
      <c r="C15" s="1">
        <v>0.108</v>
      </c>
      <c r="D15" s="1">
        <v>6.9420000000000002</v>
      </c>
      <c r="E15" s="1">
        <v>0.20599999999999999</v>
      </c>
      <c r="F15" s="1">
        <v>0.224</v>
      </c>
      <c r="G15" s="1">
        <v>0.106</v>
      </c>
      <c r="H15" s="1">
        <v>0.27300000000000002</v>
      </c>
      <c r="I15" s="1">
        <v>1.0999999999999999E-2</v>
      </c>
      <c r="J15" s="1">
        <v>8.8999999999999996E-2</v>
      </c>
      <c r="K15" s="1">
        <v>4.1000000000000002E-2</v>
      </c>
      <c r="L15" s="1">
        <v>0.14199999999999999</v>
      </c>
      <c r="M15" s="1">
        <v>5.2999999999999999E-2</v>
      </c>
      <c r="N15" s="1">
        <v>3.0000000000000001E-3</v>
      </c>
      <c r="O15" s="1">
        <v>0.15</v>
      </c>
      <c r="P15" s="21">
        <v>4.01</v>
      </c>
      <c r="Q15" s="27">
        <v>0.29285662020859288</v>
      </c>
      <c r="R15" s="27">
        <v>0.3688658292658728</v>
      </c>
      <c r="S15" s="27">
        <v>0.18051038751274123</v>
      </c>
      <c r="T15" s="1">
        <v>0.98099999999999998</v>
      </c>
      <c r="U15" s="1">
        <v>2.4009999999999998</v>
      </c>
      <c r="V15" s="1">
        <v>1.0009999999999999</v>
      </c>
      <c r="W15" s="1">
        <v>0.41699999999999998</v>
      </c>
      <c r="X15" s="1">
        <v>1.0569999999999999</v>
      </c>
      <c r="Y15" s="1">
        <v>0.17199999999999999</v>
      </c>
      <c r="Z15" s="1">
        <v>5.1999999999999998E-2</v>
      </c>
      <c r="AA15" s="1">
        <v>7.1999999999999995E-2</v>
      </c>
      <c r="AB15" s="1">
        <v>0.13400000000000001</v>
      </c>
      <c r="AC15" s="1">
        <v>0.8</v>
      </c>
      <c r="AD15" s="1">
        <v>0.33</v>
      </c>
      <c r="AE15" s="1">
        <v>0.29599999999999999</v>
      </c>
      <c r="AF15" s="1">
        <v>0.55000000000000004</v>
      </c>
      <c r="AG15" s="1">
        <v>1.58</v>
      </c>
      <c r="AH15" s="27">
        <v>1.0709028900885458</v>
      </c>
      <c r="AI15" s="27">
        <v>1.1504025382447658</v>
      </c>
      <c r="AJ15" s="27">
        <v>0.92717635862871317</v>
      </c>
    </row>
    <row r="16" spans="1:36">
      <c r="A16" s="5"/>
      <c r="B16" s="1">
        <v>2</v>
      </c>
      <c r="C16" s="1">
        <v>0.08</v>
      </c>
      <c r="D16" s="1">
        <v>7.0119999999999996</v>
      </c>
      <c r="E16" s="1">
        <v>1.744</v>
      </c>
      <c r="F16" s="1">
        <v>0</v>
      </c>
      <c r="G16" s="1">
        <v>0.24399999999999999</v>
      </c>
      <c r="H16" s="1">
        <v>0.11899999999999999</v>
      </c>
      <c r="I16" s="1">
        <v>5.1999999999999998E-2</v>
      </c>
      <c r="J16" s="1">
        <v>1.4E-2</v>
      </c>
      <c r="K16" s="1">
        <v>0.08</v>
      </c>
      <c r="L16" s="1">
        <v>6.0000000000000001E-3</v>
      </c>
      <c r="M16" s="1">
        <v>0.14299999999999999</v>
      </c>
      <c r="N16" s="1">
        <v>8.4000000000000005E-2</v>
      </c>
      <c r="O16" s="1">
        <v>0.11</v>
      </c>
      <c r="P16" s="21">
        <v>4.1100000000000003</v>
      </c>
      <c r="Q16" s="27">
        <v>0.27147191383272046</v>
      </c>
      <c r="R16" s="27">
        <v>0.27640730815229902</v>
      </c>
      <c r="S16" s="27">
        <v>0.18476200908195384</v>
      </c>
      <c r="T16" s="1">
        <v>0.92300000000000004</v>
      </c>
      <c r="U16" s="1">
        <v>1.6240000000000001</v>
      </c>
      <c r="V16" s="1">
        <v>0.48099999999999998</v>
      </c>
      <c r="W16" s="1">
        <v>0.14899999999999999</v>
      </c>
      <c r="X16" s="1">
        <v>0.66900000000000004</v>
      </c>
      <c r="Y16" s="1">
        <v>0.106</v>
      </c>
      <c r="Z16" s="1">
        <v>0.27800000000000002</v>
      </c>
      <c r="AA16" s="1">
        <v>5.0000000000000001E-3</v>
      </c>
      <c r="AB16" s="1">
        <v>9.1999999999999998E-2</v>
      </c>
      <c r="AC16" s="1">
        <v>6.2E-2</v>
      </c>
      <c r="AD16" s="1">
        <v>7.9000000000000001E-2</v>
      </c>
      <c r="AE16" s="1">
        <v>5.0999999999999997E-2</v>
      </c>
      <c r="AF16" s="1">
        <v>0.27</v>
      </c>
      <c r="AG16" s="1">
        <v>1.07</v>
      </c>
      <c r="AH16" s="27">
        <v>0.6773455543516913</v>
      </c>
      <c r="AI16" s="27">
        <v>0.74718270857936753</v>
      </c>
      <c r="AJ16" s="27">
        <v>0.14551632210855248</v>
      </c>
    </row>
    <row r="17" spans="1:43">
      <c r="A17" s="5" t="s">
        <v>68</v>
      </c>
      <c r="B17" s="1">
        <v>1</v>
      </c>
      <c r="C17" s="1">
        <v>0.23400000000000001</v>
      </c>
      <c r="D17" s="1">
        <v>2.83</v>
      </c>
      <c r="E17" s="1">
        <v>1.8480000000000001</v>
      </c>
      <c r="F17" s="1">
        <v>3.5999999999999997E-2</v>
      </c>
      <c r="G17" s="1">
        <v>0.26</v>
      </c>
      <c r="H17" s="1">
        <v>5.6000000000000001E-2</v>
      </c>
      <c r="I17" s="1">
        <v>0.159</v>
      </c>
      <c r="J17" s="1">
        <v>3.9E-2</v>
      </c>
      <c r="K17" s="1">
        <v>1.4999999999999999E-2</v>
      </c>
      <c r="L17" s="1">
        <v>0.23499999999999999</v>
      </c>
      <c r="M17" s="1">
        <v>2.3E-2</v>
      </c>
      <c r="N17" s="1">
        <v>7.6999999999999999E-2</v>
      </c>
      <c r="O17" s="1">
        <v>0.15</v>
      </c>
      <c r="P17" s="21">
        <v>1.83</v>
      </c>
      <c r="Q17" s="27">
        <v>0.26596240335806864</v>
      </c>
      <c r="R17" s="27">
        <v>0.31195031655697997</v>
      </c>
      <c r="S17" s="27">
        <v>0.25185114651317353</v>
      </c>
      <c r="T17" s="1">
        <v>0.186</v>
      </c>
      <c r="U17" s="1">
        <v>3.653</v>
      </c>
      <c r="V17" s="1">
        <v>1.3640000000000001</v>
      </c>
      <c r="W17" s="1">
        <v>0.115</v>
      </c>
      <c r="X17" s="1">
        <v>0.26200000000000001</v>
      </c>
      <c r="Y17" s="1">
        <v>4.7E-2</v>
      </c>
      <c r="Z17" s="1">
        <v>0.19700000000000001</v>
      </c>
      <c r="AA17" s="1">
        <v>7.9000000000000001E-2</v>
      </c>
      <c r="AB17" s="1">
        <v>1.2E-2</v>
      </c>
      <c r="AC17" s="1">
        <v>0.32400000000000001</v>
      </c>
      <c r="AD17" s="1">
        <v>0.13300000000000001</v>
      </c>
      <c r="AE17" s="1">
        <v>5.8999999999999997E-2</v>
      </c>
      <c r="AF17" s="1">
        <v>0.2</v>
      </c>
      <c r="AG17" s="1">
        <v>2.2000000000000002</v>
      </c>
      <c r="AH17" s="27">
        <v>0.26618226838014591</v>
      </c>
      <c r="AI17" s="27">
        <v>0.35055242118690327</v>
      </c>
      <c r="AJ17" s="27">
        <v>0.36404807374850923</v>
      </c>
    </row>
    <row r="18" spans="1:43">
      <c r="A18" s="5"/>
      <c r="B18" s="1">
        <v>2</v>
      </c>
      <c r="C18" s="1">
        <v>0.313</v>
      </c>
      <c r="D18" s="1">
        <v>2.492</v>
      </c>
      <c r="E18" s="1">
        <v>1.865</v>
      </c>
      <c r="F18" s="1">
        <v>4.1000000000000002E-2</v>
      </c>
      <c r="G18" s="1">
        <v>0.155</v>
      </c>
      <c r="H18" s="1">
        <v>5.1999999999999998E-2</v>
      </c>
      <c r="I18" s="1">
        <v>2.1000000000000001E-2</v>
      </c>
      <c r="J18" s="1">
        <v>9.0999999999999998E-2</v>
      </c>
      <c r="K18" s="1">
        <v>5.3999999999999999E-2</v>
      </c>
      <c r="L18" s="1">
        <v>0.14000000000000001</v>
      </c>
      <c r="M18" s="1">
        <v>0.04</v>
      </c>
      <c r="N18" s="1">
        <v>3.6999999999999998E-2</v>
      </c>
      <c r="O18" s="1">
        <v>0.09</v>
      </c>
      <c r="P18" s="21">
        <v>1.63</v>
      </c>
      <c r="Q18" s="27">
        <v>0.16349006085998011</v>
      </c>
      <c r="R18" s="27">
        <v>0.16985582121316889</v>
      </c>
      <c r="S18" s="27">
        <v>0.18375527203321271</v>
      </c>
      <c r="T18" s="1">
        <v>0.84199999999999997</v>
      </c>
      <c r="U18" s="1">
        <v>3.4039999999999999</v>
      </c>
      <c r="V18" s="1">
        <v>1.4570000000000001</v>
      </c>
      <c r="W18" s="1">
        <v>2.5999999999999999E-2</v>
      </c>
      <c r="X18" s="1">
        <v>0.29199999999999998</v>
      </c>
      <c r="Y18" s="1">
        <v>0.17299999999999999</v>
      </c>
      <c r="Z18" s="1">
        <v>0.10199999999999999</v>
      </c>
      <c r="AA18" s="1">
        <v>6.6000000000000003E-2</v>
      </c>
      <c r="AB18" s="1">
        <v>6.0000000000000001E-3</v>
      </c>
      <c r="AC18" s="1">
        <v>0.34100000000000003</v>
      </c>
      <c r="AD18" s="1">
        <v>0.129</v>
      </c>
      <c r="AE18" s="1">
        <v>3.1E-2</v>
      </c>
      <c r="AF18" s="1">
        <v>0.2</v>
      </c>
      <c r="AG18" s="1">
        <v>2.09</v>
      </c>
      <c r="AH18" s="27">
        <v>0.3394009428389968</v>
      </c>
      <c r="AI18" s="27">
        <v>0.35534912410191755</v>
      </c>
      <c r="AJ18" s="27">
        <v>0.37185346576306105</v>
      </c>
    </row>
    <row r="19" spans="1:43" s="24" customFormat="1">
      <c r="A19" s="5" t="s">
        <v>69</v>
      </c>
      <c r="B19" s="7">
        <v>1</v>
      </c>
      <c r="C19" s="1">
        <v>0.29399999999999998</v>
      </c>
      <c r="D19" s="1">
        <v>3.464</v>
      </c>
      <c r="E19" s="1">
        <v>0.19700000000000001</v>
      </c>
      <c r="F19" s="1">
        <v>0.27200000000000002</v>
      </c>
      <c r="G19" s="1">
        <v>9.8000000000000004E-2</v>
      </c>
      <c r="H19" s="7">
        <v>0.52800000000000002</v>
      </c>
      <c r="I19" s="7">
        <v>0.371</v>
      </c>
      <c r="J19" s="7">
        <v>0.13800000000000001</v>
      </c>
      <c r="K19" s="7">
        <v>0.06</v>
      </c>
      <c r="L19" s="7">
        <v>0.113</v>
      </c>
      <c r="M19" s="7">
        <v>6.2E-2</v>
      </c>
      <c r="N19" s="7">
        <v>0.1</v>
      </c>
      <c r="O19" s="7">
        <v>0.26</v>
      </c>
      <c r="P19" s="7">
        <v>2</v>
      </c>
      <c r="Q19" s="27">
        <v>0.53701769058383919</v>
      </c>
      <c r="R19" s="27">
        <v>0.70711597351495326</v>
      </c>
      <c r="S19" s="27">
        <v>0.22193918085818015</v>
      </c>
      <c r="T19" s="7">
        <v>0.58299999999999996</v>
      </c>
      <c r="U19" s="7">
        <v>5.9980000000000002</v>
      </c>
      <c r="V19" s="7">
        <v>9.5000000000000001E-2</v>
      </c>
      <c r="W19" s="7">
        <v>0.41</v>
      </c>
      <c r="X19" s="7">
        <v>0.17899999999999999</v>
      </c>
      <c r="Y19" s="7">
        <v>0.45800000000000002</v>
      </c>
      <c r="Z19" s="7">
        <v>0.47099999999999997</v>
      </c>
      <c r="AA19" s="7">
        <v>5.2999999999999999E-2</v>
      </c>
      <c r="AB19" s="7">
        <v>9.1999999999999998E-2</v>
      </c>
      <c r="AC19" s="7">
        <v>0.66700000000000004</v>
      </c>
      <c r="AD19" s="7">
        <v>0.22900000000000001</v>
      </c>
      <c r="AE19" s="7">
        <v>5.0999999999999997E-2</v>
      </c>
      <c r="AF19" s="7">
        <v>0.41</v>
      </c>
      <c r="AG19" s="7">
        <v>3.33</v>
      </c>
      <c r="AH19" s="27">
        <v>0.4917367181734551</v>
      </c>
      <c r="AI19" s="27">
        <v>0.79482450893263223</v>
      </c>
      <c r="AJ19" s="27">
        <v>0.71498531453450143</v>
      </c>
    </row>
    <row r="20" spans="1:43" s="24" customFormat="1">
      <c r="A20" s="5"/>
      <c r="B20" s="7">
        <v>2</v>
      </c>
      <c r="C20" s="1">
        <v>0.46800000000000003</v>
      </c>
      <c r="D20" s="1">
        <v>3.7050000000000001</v>
      </c>
      <c r="E20" s="1">
        <v>0.48599999999999999</v>
      </c>
      <c r="F20" s="1">
        <v>2.7E-2</v>
      </c>
      <c r="G20" s="1">
        <v>0.17199999999999999</v>
      </c>
      <c r="H20" s="7">
        <v>0.69199999999999995</v>
      </c>
      <c r="I20" s="7">
        <v>0.38500000000000001</v>
      </c>
      <c r="J20" s="7">
        <v>6.0000000000000001E-3</v>
      </c>
      <c r="K20" s="7">
        <v>2.5000000000000001E-2</v>
      </c>
      <c r="L20" s="7">
        <v>7.5999999999999998E-2</v>
      </c>
      <c r="M20" s="7">
        <v>0.111</v>
      </c>
      <c r="N20" s="7">
        <v>8.9999999999999993E-3</v>
      </c>
      <c r="O20" s="7">
        <v>0.28000000000000003</v>
      </c>
      <c r="P20" s="7">
        <v>2.15</v>
      </c>
      <c r="Q20" s="27">
        <v>0.71305539756739789</v>
      </c>
      <c r="R20" s="27">
        <v>0.81080330537066758</v>
      </c>
      <c r="S20" s="27">
        <v>0.1372552366942697</v>
      </c>
      <c r="T20" s="7">
        <v>1.103</v>
      </c>
      <c r="U20" s="7">
        <v>7.1260000000000003</v>
      </c>
      <c r="V20" s="7">
        <v>0.94099999999999995</v>
      </c>
      <c r="W20" s="7">
        <v>0.187</v>
      </c>
      <c r="X20" s="7">
        <v>0.46800000000000003</v>
      </c>
      <c r="Y20" s="7">
        <v>0.59299999999999997</v>
      </c>
      <c r="Z20" s="7">
        <v>0.311</v>
      </c>
      <c r="AA20" s="7">
        <v>9.6000000000000002E-2</v>
      </c>
      <c r="AB20" s="7">
        <v>0.18099999999999999</v>
      </c>
      <c r="AC20" s="7">
        <v>0.35099999999999998</v>
      </c>
      <c r="AD20" s="7">
        <v>0.28799999999999998</v>
      </c>
      <c r="AE20" s="7">
        <v>0.30599999999999999</v>
      </c>
      <c r="AF20" s="7">
        <v>0.36</v>
      </c>
      <c r="AG20" s="7">
        <v>4.0999999999999996</v>
      </c>
      <c r="AH20" s="27">
        <v>0.75542901718162769</v>
      </c>
      <c r="AI20" s="27">
        <v>0.83807099937893093</v>
      </c>
      <c r="AJ20" s="27">
        <v>0.58460071843951744</v>
      </c>
    </row>
    <row r="21" spans="1:43" s="24" customFormat="1">
      <c r="A21" s="5" t="s">
        <v>70</v>
      </c>
      <c r="B21" s="7">
        <v>1</v>
      </c>
      <c r="C21" s="1">
        <v>0.621</v>
      </c>
      <c r="D21" s="1">
        <v>5.2949999999999999</v>
      </c>
      <c r="E21" s="1">
        <v>0.49</v>
      </c>
      <c r="F21" s="1">
        <v>0.25</v>
      </c>
      <c r="G21" s="1">
        <v>1.7000000000000001E-2</v>
      </c>
      <c r="H21" s="7">
        <v>7.2999999999999995E-2</v>
      </c>
      <c r="I21" s="7">
        <v>2.5000000000000001E-2</v>
      </c>
      <c r="J21" s="7">
        <v>7.2999999999999995E-2</v>
      </c>
      <c r="K21" s="7">
        <v>5.6000000000000001E-2</v>
      </c>
      <c r="L21" s="7">
        <v>6.0000000000000001E-3</v>
      </c>
      <c r="M21" s="7">
        <v>1.7000000000000001E-2</v>
      </c>
      <c r="N21" s="7">
        <v>5.2999999999999999E-2</v>
      </c>
      <c r="O21" s="7">
        <v>0.09</v>
      </c>
      <c r="P21" s="7">
        <v>2.97</v>
      </c>
      <c r="Q21" s="28">
        <v>7.4953318805774036E-2</v>
      </c>
      <c r="R21" s="29">
        <v>0.26218886322649176</v>
      </c>
      <c r="S21" s="28">
        <v>0.10769865365917997</v>
      </c>
      <c r="T21" s="7">
        <v>1.1020000000000001</v>
      </c>
      <c r="U21" s="7">
        <v>4.5049999999999999</v>
      </c>
      <c r="V21" s="7">
        <v>0.16500000000000001</v>
      </c>
      <c r="W21" s="7">
        <v>0.39200000000000002</v>
      </c>
      <c r="X21" s="7">
        <v>0.72499999999999998</v>
      </c>
      <c r="Y21" s="7">
        <v>0.126</v>
      </c>
      <c r="Z21" s="7">
        <v>0.255</v>
      </c>
      <c r="AA21" s="7">
        <v>9.6000000000000002E-2</v>
      </c>
      <c r="AB21" s="7">
        <v>0.46100000000000002</v>
      </c>
      <c r="AC21" s="7">
        <v>3.5999999999999997E-2</v>
      </c>
      <c r="AD21" s="7">
        <v>0.12</v>
      </c>
      <c r="AE21" s="7">
        <v>0.159</v>
      </c>
      <c r="AF21" s="7">
        <v>0.36</v>
      </c>
      <c r="AG21" s="7">
        <v>2.72</v>
      </c>
      <c r="AH21" s="27">
        <v>0.73586751524985805</v>
      </c>
      <c r="AI21" s="27">
        <v>0.87188875437179492</v>
      </c>
      <c r="AJ21" s="27">
        <v>0.51255633836681802</v>
      </c>
    </row>
    <row r="22" spans="1:43" s="24" customFormat="1">
      <c r="A22" s="5"/>
      <c r="B22" s="7">
        <v>2</v>
      </c>
      <c r="C22" s="1">
        <v>0.13</v>
      </c>
      <c r="D22" s="1">
        <v>6.1980000000000004</v>
      </c>
      <c r="E22" s="1">
        <v>0.111</v>
      </c>
      <c r="F22" s="1">
        <v>0.315</v>
      </c>
      <c r="G22" s="1">
        <v>7.0000000000000001E-3</v>
      </c>
      <c r="H22" s="7">
        <v>2.5999999999999999E-2</v>
      </c>
      <c r="I22" s="7">
        <v>7.1999999999999995E-2</v>
      </c>
      <c r="J22" s="7">
        <v>0.02</v>
      </c>
      <c r="K22" s="7">
        <v>8.2000000000000003E-2</v>
      </c>
      <c r="L22" s="7">
        <v>3.4000000000000002E-2</v>
      </c>
      <c r="M22" s="7">
        <v>8.5999999999999993E-2</v>
      </c>
      <c r="N22" s="7">
        <v>3.9E-2</v>
      </c>
      <c r="O22" s="7">
        <v>0.12</v>
      </c>
      <c r="P22" s="7">
        <v>3.59</v>
      </c>
      <c r="Q22" s="28">
        <v>2.6925824035672518E-2</v>
      </c>
      <c r="R22" s="29">
        <v>0.32424373548304675</v>
      </c>
      <c r="S22" s="28">
        <v>0.13113733259449806</v>
      </c>
      <c r="T22" s="7">
        <v>0.65600000000000003</v>
      </c>
      <c r="U22" s="7">
        <v>5.12</v>
      </c>
      <c r="V22" s="7">
        <v>1.1679999999999999</v>
      </c>
      <c r="W22" s="7">
        <v>0.59499999999999997</v>
      </c>
      <c r="X22" s="7">
        <v>0.57799999999999996</v>
      </c>
      <c r="Y22" s="7">
        <v>0.88700000000000001</v>
      </c>
      <c r="Z22" s="7">
        <v>0.10100000000000001</v>
      </c>
      <c r="AA22" s="7">
        <v>4.0000000000000001E-3</v>
      </c>
      <c r="AB22" s="7">
        <v>0.218</v>
      </c>
      <c r="AC22" s="7">
        <v>0.39200000000000002</v>
      </c>
      <c r="AD22" s="7">
        <v>0.26100000000000001</v>
      </c>
      <c r="AE22" s="7">
        <v>9.4E-2</v>
      </c>
      <c r="AF22" s="7">
        <v>0.47</v>
      </c>
      <c r="AG22" s="7">
        <v>3.06</v>
      </c>
      <c r="AH22" s="27">
        <v>1.0587034523415892</v>
      </c>
      <c r="AI22" s="27">
        <v>1.2186381743569334</v>
      </c>
      <c r="AJ22" s="27">
        <v>0.52740970791216957</v>
      </c>
    </row>
    <row r="23" spans="1:43" s="24" customFormat="1">
      <c r="A23" s="5" t="s">
        <v>71</v>
      </c>
      <c r="B23" s="7">
        <v>1</v>
      </c>
      <c r="C23" s="1">
        <v>0.26700000000000002</v>
      </c>
      <c r="D23" s="1">
        <v>6.0369999999999999</v>
      </c>
      <c r="E23" s="1">
        <v>1.163</v>
      </c>
      <c r="F23" s="1">
        <v>9.5000000000000001E-2</v>
      </c>
      <c r="G23" s="1">
        <v>0.20100000000000001</v>
      </c>
      <c r="H23" s="7">
        <v>0.36099999999999999</v>
      </c>
      <c r="I23" s="7">
        <v>0.35299999999999998</v>
      </c>
      <c r="J23" s="7">
        <v>1.9E-2</v>
      </c>
      <c r="K23" s="7">
        <v>3.6999999999999998E-2</v>
      </c>
      <c r="L23" s="7">
        <v>0.30599999999999999</v>
      </c>
      <c r="M23" s="7">
        <v>0.126</v>
      </c>
      <c r="N23" s="7">
        <v>6.4000000000000001E-2</v>
      </c>
      <c r="O23" s="7">
        <v>0.24</v>
      </c>
      <c r="P23" s="7">
        <v>3.48</v>
      </c>
      <c r="Q23" s="28">
        <v>0.41318518850510599</v>
      </c>
      <c r="R23" s="29">
        <v>0.55168469255544872</v>
      </c>
      <c r="S23" s="28">
        <v>0.33961448732349447</v>
      </c>
      <c r="T23" s="7">
        <v>0.125</v>
      </c>
      <c r="U23" s="7">
        <v>3.073</v>
      </c>
      <c r="V23" s="7">
        <v>1.819</v>
      </c>
      <c r="W23" s="7">
        <v>8.1000000000000003E-2</v>
      </c>
      <c r="X23" s="7">
        <v>0.43099999999999999</v>
      </c>
      <c r="Y23" s="7">
        <v>0.19800000000000001</v>
      </c>
      <c r="Z23" s="7">
        <v>0.21</v>
      </c>
      <c r="AA23" s="7">
        <v>2.5000000000000001E-2</v>
      </c>
      <c r="AB23" s="7">
        <v>0.13500000000000001</v>
      </c>
      <c r="AC23" s="7">
        <v>0.79500000000000004</v>
      </c>
      <c r="AD23" s="7">
        <v>5.5E-2</v>
      </c>
      <c r="AE23" s="7">
        <v>6.2E-2</v>
      </c>
      <c r="AF23" s="7">
        <v>0.41</v>
      </c>
      <c r="AG23" s="7">
        <v>1.96</v>
      </c>
      <c r="AH23" s="27">
        <v>0.47430475435103953</v>
      </c>
      <c r="AI23" s="27">
        <v>0.52500095238008848</v>
      </c>
      <c r="AJ23" s="27">
        <v>0.81101417990069702</v>
      </c>
    </row>
    <row r="24" spans="1:43" s="24" customFormat="1">
      <c r="A24" s="5"/>
      <c r="B24" s="7">
        <v>2</v>
      </c>
      <c r="C24" s="1">
        <v>0.14099999999999999</v>
      </c>
      <c r="D24" s="1">
        <v>6.7569999999999997</v>
      </c>
      <c r="E24" s="1">
        <v>2.0979999999999999</v>
      </c>
      <c r="F24" s="1">
        <v>3.9E-2</v>
      </c>
      <c r="G24" s="1">
        <v>3.2000000000000001E-2</v>
      </c>
      <c r="H24" s="7">
        <v>0.42599999999999999</v>
      </c>
      <c r="I24" s="7">
        <v>0.20799999999999999</v>
      </c>
      <c r="J24" s="7">
        <v>6.4000000000000001E-2</v>
      </c>
      <c r="K24" s="7">
        <v>2.5000000000000001E-2</v>
      </c>
      <c r="L24" s="7">
        <v>0.16200000000000001</v>
      </c>
      <c r="M24" s="7">
        <v>7.0000000000000001E-3</v>
      </c>
      <c r="N24" s="7">
        <v>1.0999999999999999E-2</v>
      </c>
      <c r="O24" s="7">
        <v>0.18</v>
      </c>
      <c r="P24" s="7">
        <v>3.93</v>
      </c>
      <c r="Q24" s="28">
        <v>0.42720018726587655</v>
      </c>
      <c r="R24" s="29">
        <v>0.47674416619398707</v>
      </c>
      <c r="S24" s="28">
        <v>0.17645112637781601</v>
      </c>
      <c r="T24" s="7">
        <v>4.2000000000000003E-2</v>
      </c>
      <c r="U24" s="7">
        <v>3.093</v>
      </c>
      <c r="V24" s="7">
        <v>1.758</v>
      </c>
      <c r="W24" s="7">
        <v>3.0000000000000001E-3</v>
      </c>
      <c r="X24" s="7">
        <v>1.288</v>
      </c>
      <c r="Y24" s="7">
        <v>5.7000000000000002E-2</v>
      </c>
      <c r="Z24" s="7">
        <v>0.23699999999999999</v>
      </c>
      <c r="AA24" s="7">
        <v>4.8000000000000001E-2</v>
      </c>
      <c r="AB24" s="7">
        <v>0.16400000000000001</v>
      </c>
      <c r="AC24" s="7">
        <v>0.71699999999999997</v>
      </c>
      <c r="AD24" s="7">
        <v>0.3</v>
      </c>
      <c r="AE24" s="7">
        <v>7.5999999999999998E-2</v>
      </c>
      <c r="AF24" s="7">
        <v>0.56999999999999995</v>
      </c>
      <c r="AG24" s="7">
        <v>2</v>
      </c>
      <c r="AH24" s="27">
        <v>1.2892606408325666</v>
      </c>
      <c r="AI24" s="27">
        <v>1.3108665073149135</v>
      </c>
      <c r="AJ24" s="27">
        <v>0.79941541141011274</v>
      </c>
    </row>
    <row r="25" spans="1:43" s="24" customFormat="1">
      <c r="A25" s="5" t="s">
        <v>72</v>
      </c>
      <c r="B25" s="7">
        <v>1</v>
      </c>
      <c r="C25" s="1">
        <v>3.5000000000000003E-2</v>
      </c>
      <c r="D25" s="1">
        <v>3.5430000000000001</v>
      </c>
      <c r="E25" s="1">
        <v>0.76600000000000001</v>
      </c>
      <c r="F25" s="1">
        <v>0.17</v>
      </c>
      <c r="G25" s="1">
        <v>0.13400000000000001</v>
      </c>
      <c r="H25" s="7">
        <v>0.01</v>
      </c>
      <c r="I25" s="7">
        <v>0.35</v>
      </c>
      <c r="J25" s="7">
        <v>0.14599999999999999</v>
      </c>
      <c r="K25" s="7">
        <v>5.8000000000000003E-2</v>
      </c>
      <c r="L25" s="7">
        <v>0.20799999999999999</v>
      </c>
      <c r="M25" s="7">
        <v>4.4999999999999998E-2</v>
      </c>
      <c r="N25" s="7">
        <v>8.1000000000000003E-2</v>
      </c>
      <c r="O25" s="7">
        <v>0.18</v>
      </c>
      <c r="P25" s="7">
        <v>2.08</v>
      </c>
      <c r="Q25" s="28">
        <v>0.1343726162579266</v>
      </c>
      <c r="R25" s="29">
        <v>0.41165033705804249</v>
      </c>
      <c r="S25" s="28">
        <v>0.27664056101736056</v>
      </c>
      <c r="T25" s="7">
        <v>0.68500000000000005</v>
      </c>
      <c r="U25" s="7">
        <v>1.6559999999999999</v>
      </c>
      <c r="V25" s="7">
        <v>0.38200000000000001</v>
      </c>
      <c r="W25" s="7">
        <v>4.2999999999999997E-2</v>
      </c>
      <c r="X25" s="7">
        <v>5.0999999999999997E-2</v>
      </c>
      <c r="Y25" s="7">
        <v>0.06</v>
      </c>
      <c r="Z25" s="7">
        <v>0.12</v>
      </c>
      <c r="AA25" s="7">
        <v>0.1</v>
      </c>
      <c r="AB25" s="7">
        <v>1.4999999999999999E-2</v>
      </c>
      <c r="AC25" s="7">
        <v>0.35799999999999998</v>
      </c>
      <c r="AD25" s="7">
        <v>2.1000000000000001E-2</v>
      </c>
      <c r="AE25" s="7">
        <v>9.4E-2</v>
      </c>
      <c r="AF25" s="7">
        <v>0.17</v>
      </c>
      <c r="AG25" s="7">
        <v>1</v>
      </c>
      <c r="AH25" s="27">
        <v>7.8746428490440126E-2</v>
      </c>
      <c r="AI25" s="27">
        <v>0.14983324063771697</v>
      </c>
      <c r="AJ25" s="27">
        <v>0.38427334021500897</v>
      </c>
    </row>
    <row r="26" spans="1:43" s="24" customFormat="1">
      <c r="A26" s="5"/>
      <c r="B26" s="7">
        <v>2</v>
      </c>
      <c r="C26" s="1">
        <v>0.378</v>
      </c>
      <c r="D26" s="1">
        <v>3.53</v>
      </c>
      <c r="E26" s="1">
        <v>1.37</v>
      </c>
      <c r="F26" s="1">
        <v>3.6999999999999998E-2</v>
      </c>
      <c r="G26" s="1">
        <v>7.8E-2</v>
      </c>
      <c r="H26" s="7">
        <v>0.23499999999999999</v>
      </c>
      <c r="I26" s="7">
        <v>0.312</v>
      </c>
      <c r="J26" s="7">
        <v>0.108</v>
      </c>
      <c r="K26" s="7">
        <v>3.5000000000000003E-2</v>
      </c>
      <c r="L26" s="7">
        <v>0.13800000000000001</v>
      </c>
      <c r="M26" s="7">
        <v>8.2000000000000003E-2</v>
      </c>
      <c r="N26" s="7">
        <v>7.1999999999999995E-2</v>
      </c>
      <c r="O26" s="7">
        <v>0.17</v>
      </c>
      <c r="P26" s="7">
        <v>2.11</v>
      </c>
      <c r="Q26" s="28">
        <v>0.24760654272454111</v>
      </c>
      <c r="R26" s="29">
        <v>0.40002749905475249</v>
      </c>
      <c r="S26" s="28">
        <v>0.20938242524147055</v>
      </c>
      <c r="T26" s="7">
        <v>0.78300000000000003</v>
      </c>
      <c r="U26" s="7">
        <v>0.89100000000000001</v>
      </c>
      <c r="V26" s="7">
        <v>1.3320000000000001</v>
      </c>
      <c r="W26" s="7">
        <v>0.13800000000000001</v>
      </c>
      <c r="X26" s="7">
        <v>0.378</v>
      </c>
      <c r="Y26" s="7">
        <v>3.4000000000000002E-2</v>
      </c>
      <c r="Z26" s="7">
        <v>0.33600000000000002</v>
      </c>
      <c r="AA26" s="7">
        <v>8.5000000000000006E-2</v>
      </c>
      <c r="AB26" s="7">
        <v>8.7999999999999995E-2</v>
      </c>
      <c r="AC26" s="7">
        <v>0.58299999999999996</v>
      </c>
      <c r="AD26" s="7">
        <v>0.13700000000000001</v>
      </c>
      <c r="AE26" s="7">
        <v>4.2000000000000003E-2</v>
      </c>
      <c r="AF26" s="7">
        <v>0.33</v>
      </c>
      <c r="AG26" s="7">
        <v>0.85</v>
      </c>
      <c r="AH26" s="27">
        <v>0.37952602018833964</v>
      </c>
      <c r="AI26" s="27">
        <v>0.52533798644301366</v>
      </c>
      <c r="AJ26" s="27">
        <v>0.61269160268441736</v>
      </c>
    </row>
    <row r="27" spans="1:43" s="24" customFormat="1">
      <c r="A27" s="5" t="s">
        <v>73</v>
      </c>
      <c r="B27" s="7">
        <v>1</v>
      </c>
      <c r="C27" s="1">
        <v>0.153</v>
      </c>
      <c r="D27" s="1">
        <v>0.34899999999999998</v>
      </c>
      <c r="E27" s="1">
        <v>0.33</v>
      </c>
      <c r="F27" s="1">
        <v>1.2E-2</v>
      </c>
      <c r="G27" s="1">
        <v>1.4E-2</v>
      </c>
      <c r="H27" s="1">
        <v>8.1000000000000003E-2</v>
      </c>
      <c r="I27" s="1">
        <v>0.21299999999999999</v>
      </c>
      <c r="J27" s="1">
        <v>0.17</v>
      </c>
      <c r="K27" s="1">
        <v>1.7000000000000001E-2</v>
      </c>
      <c r="L27" s="1">
        <v>9.6000000000000002E-2</v>
      </c>
      <c r="M27" s="1">
        <v>3.2000000000000001E-2</v>
      </c>
      <c r="N27" s="1">
        <v>0.11799999999999999</v>
      </c>
      <c r="O27" s="1">
        <v>0.11</v>
      </c>
      <c r="P27" s="1">
        <v>0.27</v>
      </c>
      <c r="Q27" s="27">
        <v>8.2200973230248317E-2</v>
      </c>
      <c r="R27" s="27">
        <v>0.22862633269157775</v>
      </c>
      <c r="S27" s="27">
        <v>0.23098268333362137</v>
      </c>
      <c r="T27" s="7">
        <v>0.13500000000000001</v>
      </c>
      <c r="U27" s="7">
        <v>0.84799999999999998</v>
      </c>
      <c r="V27" s="7">
        <v>0.44700000000000001</v>
      </c>
      <c r="W27" s="7">
        <v>4.9000000000000002E-2</v>
      </c>
      <c r="X27" s="7">
        <v>0.16400000000000001</v>
      </c>
      <c r="Y27" s="7">
        <v>0.27700000000000002</v>
      </c>
      <c r="Z27" s="7">
        <v>0.188</v>
      </c>
      <c r="AA27" s="7">
        <v>8.7999999999999995E-2</v>
      </c>
      <c r="AB27" s="7">
        <v>5.3999999999999999E-2</v>
      </c>
      <c r="AC27" s="7">
        <v>0.215</v>
      </c>
      <c r="AD27" s="7">
        <v>3.7999999999999999E-2</v>
      </c>
      <c r="AE27" s="7">
        <v>0.14199999999999999</v>
      </c>
      <c r="AF27" s="7">
        <v>0.18</v>
      </c>
      <c r="AG27" s="7">
        <v>0.56000000000000005</v>
      </c>
      <c r="AH27" s="27">
        <v>0.3219083720563975</v>
      </c>
      <c r="AI27" s="27">
        <v>0.3759920211919397</v>
      </c>
      <c r="AJ27" s="27">
        <v>0.28016602220826137</v>
      </c>
    </row>
    <row r="28" spans="1:43" s="24" customFormat="1">
      <c r="A28" s="5"/>
      <c r="B28" s="7">
        <v>2</v>
      </c>
      <c r="C28" s="1">
        <v>0.23200000000000001</v>
      </c>
      <c r="D28" s="1">
        <v>0.20200000000000001</v>
      </c>
      <c r="E28" s="1">
        <v>0.36399999999999999</v>
      </c>
      <c r="F28" s="1">
        <v>3.4000000000000002E-2</v>
      </c>
      <c r="G28" s="1">
        <v>0.57499999999999996</v>
      </c>
      <c r="H28" s="1">
        <v>0.42499999999999999</v>
      </c>
      <c r="I28" s="1">
        <v>0.19800000000000001</v>
      </c>
      <c r="J28" s="1">
        <v>0.10199999999999999</v>
      </c>
      <c r="K28" s="1">
        <v>0.21099999999999999</v>
      </c>
      <c r="L28" s="1">
        <v>0.42199999999999999</v>
      </c>
      <c r="M28" s="1">
        <v>0.09</v>
      </c>
      <c r="N28" s="1">
        <v>7.3999999999999996E-2</v>
      </c>
      <c r="O28" s="1">
        <v>0.33</v>
      </c>
      <c r="P28" s="1">
        <v>0.4</v>
      </c>
      <c r="Q28" s="27">
        <v>0.71501748230375461</v>
      </c>
      <c r="R28" s="27">
        <v>0.74270451728799924</v>
      </c>
      <c r="S28" s="27">
        <v>0.49657325743539593</v>
      </c>
      <c r="T28" s="7">
        <v>0.38600000000000001</v>
      </c>
      <c r="U28" s="7">
        <v>0.89900000000000002</v>
      </c>
      <c r="V28" s="7">
        <v>0.48</v>
      </c>
      <c r="W28" s="7">
        <v>0.20599999999999999</v>
      </c>
      <c r="X28" s="7">
        <v>0.54200000000000004</v>
      </c>
      <c r="Y28" s="7">
        <v>0.30599999999999999</v>
      </c>
      <c r="Z28" s="7">
        <v>0.21099999999999999</v>
      </c>
      <c r="AA28" s="7">
        <v>7.0000000000000007E-2</v>
      </c>
      <c r="AB28" s="7">
        <v>0.13400000000000001</v>
      </c>
      <c r="AC28" s="7">
        <v>0.249</v>
      </c>
      <c r="AD28" s="7">
        <v>3.0000000000000001E-3</v>
      </c>
      <c r="AE28" s="7">
        <v>0.13</v>
      </c>
      <c r="AF28" s="7">
        <v>0.28000000000000003</v>
      </c>
      <c r="AG28" s="7">
        <v>0.63</v>
      </c>
      <c r="AH28" s="27">
        <v>0.62241465278381747</v>
      </c>
      <c r="AI28" s="27">
        <v>0.68873579840168031</v>
      </c>
      <c r="AJ28" s="27">
        <v>0.31900783689433088</v>
      </c>
    </row>
    <row r="29" spans="1:43" s="24" customFormat="1">
      <c r="A29" s="5" t="s">
        <v>74</v>
      </c>
      <c r="B29" s="7">
        <v>1</v>
      </c>
      <c r="C29" s="1">
        <v>0.375</v>
      </c>
      <c r="D29" s="1">
        <v>5.0339999999999998</v>
      </c>
      <c r="E29" s="1">
        <v>0.91700000000000004</v>
      </c>
      <c r="F29" s="1">
        <v>9.8000000000000004E-2</v>
      </c>
      <c r="G29" s="1">
        <v>0.161</v>
      </c>
      <c r="H29" s="1">
        <v>1.4E-2</v>
      </c>
      <c r="I29" s="1">
        <v>0.29399999999999998</v>
      </c>
      <c r="J29" s="1">
        <v>8.2000000000000003E-2</v>
      </c>
      <c r="K29" s="1">
        <v>4.7E-2</v>
      </c>
      <c r="L29" s="1">
        <v>9.8000000000000004E-2</v>
      </c>
      <c r="M29" s="1">
        <v>0.10199999999999999</v>
      </c>
      <c r="N29" s="1">
        <v>0.16800000000000001</v>
      </c>
      <c r="O29" s="1">
        <v>0.14000000000000001</v>
      </c>
      <c r="P29" s="1">
        <v>2.91</v>
      </c>
      <c r="Q29" s="27">
        <v>0.16160754932861277</v>
      </c>
      <c r="R29" s="27">
        <v>0.34950965651895799</v>
      </c>
      <c r="S29" s="27">
        <v>0.23909203248958341</v>
      </c>
      <c r="T29" s="7">
        <v>0.68</v>
      </c>
      <c r="U29" s="7">
        <v>3.0619999999999998</v>
      </c>
      <c r="V29" s="7">
        <v>1.407</v>
      </c>
      <c r="W29" s="7">
        <v>0.373</v>
      </c>
      <c r="X29" s="7">
        <v>0.224</v>
      </c>
      <c r="Y29" s="7">
        <v>8.4000000000000005E-2</v>
      </c>
      <c r="Z29" s="7">
        <v>0.23400000000000001</v>
      </c>
      <c r="AA29" s="7">
        <v>3.7999999999999999E-2</v>
      </c>
      <c r="AB29" s="7">
        <v>0.107</v>
      </c>
      <c r="AC29" s="7">
        <v>0.59099999999999997</v>
      </c>
      <c r="AD29" s="7">
        <v>2.5999999999999999E-2</v>
      </c>
      <c r="AE29" s="7">
        <v>2.4E-2</v>
      </c>
      <c r="AF29" s="7">
        <v>0.32</v>
      </c>
      <c r="AG29" s="7">
        <v>1.91</v>
      </c>
      <c r="AH29" s="27">
        <v>0.23923210486889088</v>
      </c>
      <c r="AI29" s="27">
        <v>0.50111575509057793</v>
      </c>
      <c r="AJ29" s="27">
        <v>0.60284823960927347</v>
      </c>
      <c r="AK29" s="19"/>
      <c r="AL29" s="19"/>
      <c r="AM29" s="19"/>
      <c r="AN29" s="19"/>
      <c r="AO29" s="19"/>
      <c r="AP29" s="19"/>
      <c r="AQ29" s="19"/>
    </row>
    <row r="30" spans="1:43" s="24" customFormat="1">
      <c r="A30" s="5"/>
      <c r="B30" s="7">
        <v>2</v>
      </c>
      <c r="C30" s="1">
        <v>0.17</v>
      </c>
      <c r="D30" s="1">
        <v>4.5629999999999997</v>
      </c>
      <c r="E30" s="1">
        <v>1.071</v>
      </c>
      <c r="F30" s="1">
        <v>0.19800000000000001</v>
      </c>
      <c r="G30" s="1">
        <v>1.2E-2</v>
      </c>
      <c r="H30" s="1">
        <v>6.9000000000000006E-2</v>
      </c>
      <c r="I30" s="1">
        <v>0.223</v>
      </c>
      <c r="J30" s="1">
        <v>4.4999999999999998E-2</v>
      </c>
      <c r="K30" s="1">
        <v>4.0000000000000001E-3</v>
      </c>
      <c r="L30" s="1">
        <v>0.108</v>
      </c>
      <c r="M30" s="1">
        <v>2.1000000000000001E-2</v>
      </c>
      <c r="N30" s="1">
        <v>2.9000000000000001E-2</v>
      </c>
      <c r="O30" s="1">
        <v>0.12</v>
      </c>
      <c r="P30" s="1">
        <v>2.65</v>
      </c>
      <c r="Q30" s="27">
        <v>7.0035705179572513E-2</v>
      </c>
      <c r="R30" s="27">
        <v>0.30632988753956086</v>
      </c>
      <c r="S30" s="27">
        <v>0.12242140335741948</v>
      </c>
      <c r="T30" s="7">
        <v>0.72899999999999998</v>
      </c>
      <c r="U30" s="7">
        <v>3.01</v>
      </c>
      <c r="V30" s="7">
        <v>1.0549999999999999</v>
      </c>
      <c r="W30" s="7">
        <v>0.52500000000000002</v>
      </c>
      <c r="X30" s="7">
        <v>0.45900000000000002</v>
      </c>
      <c r="Y30" s="7">
        <v>1.107</v>
      </c>
      <c r="Z30" s="7">
        <v>0.45700000000000002</v>
      </c>
      <c r="AA30" s="7">
        <v>0.23300000000000001</v>
      </c>
      <c r="AB30" s="7">
        <v>0.128</v>
      </c>
      <c r="AC30" s="7">
        <v>0.70399999999999996</v>
      </c>
      <c r="AD30" s="7">
        <v>0.216</v>
      </c>
      <c r="AE30" s="7">
        <v>9.6000000000000002E-2</v>
      </c>
      <c r="AF30" s="7">
        <v>0.54</v>
      </c>
      <c r="AG30" s="7">
        <v>1.72</v>
      </c>
      <c r="AH30" s="27">
        <v>1.1983864151432959</v>
      </c>
      <c r="AI30" s="27">
        <v>1.3858585786435786</v>
      </c>
      <c r="AJ30" s="27">
        <v>0.78877183012579755</v>
      </c>
      <c r="AK30" s="19"/>
      <c r="AL30" s="19"/>
      <c r="AM30" s="19"/>
      <c r="AN30" s="19"/>
      <c r="AO30" s="19"/>
      <c r="AP30" s="19"/>
      <c r="AQ30" s="19"/>
    </row>
    <row r="31" spans="1:43" s="24" customFormat="1">
      <c r="A31" s="5" t="s">
        <v>75</v>
      </c>
      <c r="B31" s="7">
        <v>1</v>
      </c>
      <c r="C31" s="1">
        <v>0.127</v>
      </c>
      <c r="D31" s="1">
        <v>6.2889999999999997</v>
      </c>
      <c r="E31" s="1">
        <v>1.3959999999999999</v>
      </c>
      <c r="F31" s="1">
        <v>0.51300000000000001</v>
      </c>
      <c r="G31" s="1">
        <v>3.5999999999999997E-2</v>
      </c>
      <c r="H31" s="1">
        <v>6.5000000000000002E-2</v>
      </c>
      <c r="I31" s="1">
        <v>0.254</v>
      </c>
      <c r="J31" s="1">
        <v>7.1999999999999995E-2</v>
      </c>
      <c r="K31" s="1">
        <v>3.4000000000000002E-2</v>
      </c>
      <c r="L31" s="1">
        <v>0.11</v>
      </c>
      <c r="M31" s="1">
        <v>0.14799999999999999</v>
      </c>
      <c r="N31" s="1">
        <v>2.7E-2</v>
      </c>
      <c r="O31" s="1">
        <v>0.21</v>
      </c>
      <c r="P31" s="1">
        <v>3.61</v>
      </c>
      <c r="Q31" s="27">
        <v>7.4303431953039692E-2</v>
      </c>
      <c r="R31" s="27">
        <v>0.57723998475504101</v>
      </c>
      <c r="S31" s="27">
        <v>0.2026647477979335</v>
      </c>
      <c r="T31" s="7">
        <v>0.05</v>
      </c>
      <c r="U31" s="7">
        <v>2.2989999999999999</v>
      </c>
      <c r="V31" s="7">
        <v>1.55</v>
      </c>
      <c r="W31" s="7">
        <v>0.151</v>
      </c>
      <c r="X31" s="7">
        <v>5.8999999999999997E-2</v>
      </c>
      <c r="Y31" s="7">
        <v>0.183</v>
      </c>
      <c r="Z31" s="7">
        <v>7.3999999999999996E-2</v>
      </c>
      <c r="AA31" s="7">
        <v>0.13600000000000001</v>
      </c>
      <c r="AB31" s="7">
        <v>0.17299999999999999</v>
      </c>
      <c r="AC31" s="7">
        <v>0.83199999999999996</v>
      </c>
      <c r="AD31" s="7">
        <v>0.47</v>
      </c>
      <c r="AE31" s="7">
        <v>6.7000000000000004E-2</v>
      </c>
      <c r="AF31" s="7">
        <v>0.4</v>
      </c>
      <c r="AG31" s="7">
        <v>1.47</v>
      </c>
      <c r="AH31" s="27">
        <v>0.19227584351654786</v>
      </c>
      <c r="AI31" s="27">
        <v>0.25543492321920275</v>
      </c>
      <c r="AJ31" s="27">
        <v>0.98287232131136948</v>
      </c>
      <c r="AK31" s="19"/>
      <c r="AL31" s="19"/>
    </row>
    <row r="32" spans="1:43" s="24" customFormat="1">
      <c r="A32" s="5"/>
      <c r="B32" s="7">
        <v>2</v>
      </c>
      <c r="C32" s="1">
        <v>0.3</v>
      </c>
      <c r="D32" s="1">
        <v>6.8120000000000003</v>
      </c>
      <c r="E32" s="1">
        <v>1.53</v>
      </c>
      <c r="F32" s="1">
        <v>3.3000000000000002E-2</v>
      </c>
      <c r="G32" s="1">
        <v>0.1</v>
      </c>
      <c r="H32" s="1">
        <v>0.52100000000000002</v>
      </c>
      <c r="I32" s="1">
        <v>0.441</v>
      </c>
      <c r="J32" s="1">
        <v>1.4E-2</v>
      </c>
      <c r="K32" s="1">
        <v>2.5999999999999999E-2</v>
      </c>
      <c r="L32" s="1">
        <v>0.13300000000000001</v>
      </c>
      <c r="M32" s="1">
        <v>0.127</v>
      </c>
      <c r="N32" s="1">
        <v>2.4E-2</v>
      </c>
      <c r="O32" s="1">
        <v>0.26</v>
      </c>
      <c r="P32" s="1">
        <v>3.96</v>
      </c>
      <c r="Q32" s="27">
        <v>0.53051013185423712</v>
      </c>
      <c r="R32" s="27">
        <v>0.69065982943848714</v>
      </c>
      <c r="S32" s="27">
        <v>0.18779243861242126</v>
      </c>
      <c r="T32" s="7">
        <v>0.54400000000000004</v>
      </c>
      <c r="U32" s="7">
        <v>1.7130000000000001</v>
      </c>
      <c r="V32" s="7">
        <v>1.895</v>
      </c>
      <c r="W32" s="7">
        <v>0.216</v>
      </c>
      <c r="X32" s="7">
        <v>3.3000000000000002E-2</v>
      </c>
      <c r="Y32" s="7">
        <v>0.41399999999999998</v>
      </c>
      <c r="Z32" s="7">
        <v>0.21299999999999999</v>
      </c>
      <c r="AA32" s="7">
        <v>0.111</v>
      </c>
      <c r="AB32" s="7">
        <v>0.191</v>
      </c>
      <c r="AC32" s="7">
        <v>0.313</v>
      </c>
      <c r="AD32" s="7">
        <v>0.19</v>
      </c>
      <c r="AE32" s="7">
        <v>5.5E-2</v>
      </c>
      <c r="AF32" s="7">
        <v>0.25</v>
      </c>
      <c r="AG32" s="7">
        <v>1.29</v>
      </c>
      <c r="AH32" s="27">
        <v>0.41531313487536126</v>
      </c>
      <c r="AI32" s="27">
        <v>0.51430535676774747</v>
      </c>
      <c r="AJ32" s="27">
        <v>0.43115658408517893</v>
      </c>
      <c r="AK32" s="19"/>
      <c r="AL32" s="19"/>
    </row>
    <row r="33" spans="1:36" s="24" customFormat="1">
      <c r="A33" s="5" t="s">
        <v>76</v>
      </c>
      <c r="B33" s="7">
        <v>1</v>
      </c>
      <c r="C33" s="1">
        <v>0.23300000000000001</v>
      </c>
      <c r="D33" s="1">
        <v>4.133</v>
      </c>
      <c r="E33" s="1">
        <v>5.0999999999999997E-2</v>
      </c>
      <c r="F33" s="1">
        <v>2.7E-2</v>
      </c>
      <c r="G33" s="1">
        <v>0.313</v>
      </c>
      <c r="H33" s="7">
        <v>2.5999999999999999E-2</v>
      </c>
      <c r="I33" s="7">
        <v>0.13800000000000001</v>
      </c>
      <c r="J33" s="7">
        <v>0.04</v>
      </c>
      <c r="K33" s="7">
        <v>0.13500000000000001</v>
      </c>
      <c r="L33" s="7">
        <v>0.65200000000000002</v>
      </c>
      <c r="M33" s="7">
        <v>0.33300000000000002</v>
      </c>
      <c r="N33" s="7">
        <v>0.16200000000000001</v>
      </c>
      <c r="O33" s="7">
        <v>0.34</v>
      </c>
      <c r="P33" s="7">
        <v>2.4</v>
      </c>
      <c r="Q33" s="27">
        <v>0.31407801578588718</v>
      </c>
      <c r="R33" s="27">
        <v>0.34411916540640392</v>
      </c>
      <c r="S33" s="27">
        <v>0.76292987882242502</v>
      </c>
      <c r="T33" s="6" t="s">
        <v>122</v>
      </c>
      <c r="U33" s="6" t="s">
        <v>122</v>
      </c>
      <c r="V33" s="6" t="s">
        <v>122</v>
      </c>
      <c r="W33" s="6" t="s">
        <v>122</v>
      </c>
      <c r="X33" s="6" t="s">
        <v>122</v>
      </c>
      <c r="Y33" s="6" t="s">
        <v>122</v>
      </c>
      <c r="Z33" s="6" t="s">
        <v>122</v>
      </c>
      <c r="AA33" s="6" t="s">
        <v>122</v>
      </c>
      <c r="AB33" s="6" t="s">
        <v>122</v>
      </c>
      <c r="AC33" s="6" t="s">
        <v>122</v>
      </c>
      <c r="AD33" s="6" t="s">
        <v>122</v>
      </c>
      <c r="AE33" s="6" t="s">
        <v>122</v>
      </c>
      <c r="AF33" s="6" t="s">
        <v>122</v>
      </c>
      <c r="AG33" s="6" t="s">
        <v>122</v>
      </c>
      <c r="AH33" s="6" t="s">
        <v>122</v>
      </c>
      <c r="AI33" s="6" t="s">
        <v>122</v>
      </c>
      <c r="AJ33" s="6" t="s">
        <v>122</v>
      </c>
    </row>
    <row r="34" spans="1:36">
      <c r="A34" s="14" t="s">
        <v>82</v>
      </c>
      <c r="B34" s="1"/>
      <c r="C34" s="1">
        <f>AVERAGE(C3:C33)</f>
        <v>0.25880645161290322</v>
      </c>
      <c r="D34" s="1">
        <f>AVERAGE(D3:D33)</f>
        <v>4.5087741935483887</v>
      </c>
      <c r="E34" s="1">
        <f>AVERAGE(E3:E33)</f>
        <v>0.72141935483870978</v>
      </c>
      <c r="F34" s="1">
        <f>AVERAGE(F3:F33)</f>
        <v>0.13303225806451616</v>
      </c>
      <c r="G34" s="1">
        <f>AVERAGE(G3:G33)</f>
        <v>0.1254193548387097</v>
      </c>
      <c r="H34" s="1">
        <f>AVERAGE(H3:H33)</f>
        <v>0.20287096774193553</v>
      </c>
      <c r="I34" s="1">
        <f>AVERAGE(I3:I33)</f>
        <v>0.17409677419354835</v>
      </c>
      <c r="J34" s="1">
        <f>AVERAGE(J3:J33)</f>
        <v>6.7935483870967733E-2</v>
      </c>
      <c r="K34" s="1">
        <f>AVERAGE(K3:K33)</f>
        <v>5.712903225806451E-2</v>
      </c>
      <c r="L34" s="1">
        <f>AVERAGE(L3:L33)</f>
        <v>0.15890322580645161</v>
      </c>
      <c r="M34" s="1">
        <f>AVERAGE(M3:M33)</f>
        <v>7.2645161290322585E-2</v>
      </c>
      <c r="N34" s="1">
        <f>AVERAGE(N3:N33)</f>
        <v>7.1225806451612889E-2</v>
      </c>
      <c r="O34" s="1">
        <f>AVERAGE(O3:O33)</f>
        <v>0.16903225806451613</v>
      </c>
      <c r="P34" s="1">
        <f>AVERAGE(P3:P33)</f>
        <v>2.629032258064516</v>
      </c>
      <c r="Q34" s="1">
        <f t="shared" ref="Q34:U34" si="0">AVERAGE(Q3:Q33)</f>
        <v>0.26671912458465336</v>
      </c>
      <c r="R34" s="1">
        <f t="shared" si="0"/>
        <v>0.3896880711387542</v>
      </c>
      <c r="S34" s="1">
        <f t="shared" si="0"/>
        <v>0.23612333509992414</v>
      </c>
      <c r="T34" s="1">
        <f t="shared" si="0"/>
        <v>0.56324137931034479</v>
      </c>
      <c r="U34" s="1">
        <f t="shared" si="0"/>
        <v>2.9942413793103446</v>
      </c>
      <c r="V34" s="1">
        <f t="shared" ref="V34" si="1">AVERAGE(V3:V33)</f>
        <v>0.97027586206896554</v>
      </c>
      <c r="W34" s="1">
        <f t="shared" ref="W34" si="2">AVERAGE(W3:W33)</f>
        <v>0.18034482758620687</v>
      </c>
      <c r="X34" s="1">
        <f t="shared" ref="X34" si="3">AVERAGE(X3:X33)</f>
        <v>0.43582758620689649</v>
      </c>
      <c r="Y34" s="1">
        <f t="shared" ref="Y34" si="4">AVERAGE(Y3:Y33)</f>
        <v>0.30531034482758618</v>
      </c>
      <c r="Z34" s="1">
        <f t="shared" ref="Z34" si="5">AVERAGE(Z3:Z33)</f>
        <v>0.18679310344827585</v>
      </c>
      <c r="AA34" s="1">
        <f t="shared" ref="AA34" si="6">AVERAGE(AA3:AA33)</f>
        <v>7.8103448275862089E-2</v>
      </c>
      <c r="AB34" s="1">
        <f t="shared" ref="AB34" si="7">AVERAGE(AB3:AB33)</f>
        <v>0.11062068965517245</v>
      </c>
      <c r="AC34" s="1">
        <f t="shared" ref="AC34" si="8">AVERAGE(AC3:AC33)</f>
        <v>0.47772413793103452</v>
      </c>
      <c r="AD34" s="1">
        <f t="shared" ref="AD34" si="9">AVERAGE(AD3:AD33)</f>
        <v>0.15255172413793106</v>
      </c>
      <c r="AE34" s="1">
        <f t="shared" ref="AE34" si="10">AVERAGE(AE3:AE33)</f>
        <v>0.10303448275862068</v>
      </c>
      <c r="AF34" s="1">
        <f>AVERAGE(AF3:AF33)</f>
        <v>0.3413793103448276</v>
      </c>
      <c r="AG34" s="1">
        <f>AVERAGE(AG3:AG33)</f>
        <v>1.8455172413793104</v>
      </c>
      <c r="AH34" s="1">
        <f t="shared" ref="AH34:AJ34" si="11">AVERAGE(AH3:AH33)</f>
        <v>0.58900987504181612</v>
      </c>
      <c r="AI34" s="1">
        <f t="shared" si="11"/>
        <v>0.67317244758326422</v>
      </c>
      <c r="AJ34" s="1">
        <f t="shared" si="11"/>
        <v>0.56449615073739201</v>
      </c>
    </row>
    <row r="35" spans="1:36">
      <c r="A35" s="14" t="s">
        <v>79</v>
      </c>
      <c r="B35" s="1"/>
      <c r="C35" s="23">
        <f>_xlfn.STDEV.P(C3:C33)</f>
        <v>0.15479714495884261</v>
      </c>
      <c r="D35" s="23">
        <f>_xlfn.STDEV.P(D3:D33)</f>
        <v>1.8110655874138464</v>
      </c>
      <c r="E35" s="23">
        <f>_xlfn.STDEV.P(E3:E33)</f>
        <v>0.6221628131582625</v>
      </c>
      <c r="F35" s="23">
        <f>_xlfn.STDEV.P(F3:F33)</f>
        <v>0.11790331847664154</v>
      </c>
      <c r="G35" s="23">
        <f>_xlfn.STDEV.P(G3:G33)</f>
        <v>0.11542202344595227</v>
      </c>
      <c r="H35" s="23">
        <f>_xlfn.STDEV.P(H3:H33)</f>
        <v>0.18542101038612593</v>
      </c>
      <c r="I35" s="23">
        <f>_xlfn.STDEV.P(I3:I33)</f>
        <v>0.12119468604306893</v>
      </c>
      <c r="J35" s="23">
        <f>_xlfn.STDEV.P(J3:J33)</f>
        <v>4.7577397374119798E-2</v>
      </c>
      <c r="K35" s="23">
        <f>_xlfn.STDEV.P(K3:K33)</f>
        <v>4.4101599660464265E-2</v>
      </c>
      <c r="L35" s="23">
        <f>_xlfn.STDEV.P(L3:L33)</f>
        <v>0.12585869056046214</v>
      </c>
      <c r="M35" s="23">
        <f>_xlfn.STDEV.P(M3:M33)</f>
        <v>6.8481006732075009E-2</v>
      </c>
      <c r="N35" s="23">
        <f>_xlfn.STDEV.P(N3:N33)</f>
        <v>4.7668688362027423E-2</v>
      </c>
      <c r="O35" s="23">
        <f>_xlfn.STDEV.P(O3:O33)</f>
        <v>6.6495444360554434E-2</v>
      </c>
      <c r="P35" s="23">
        <f>_xlfn.STDEV.P(P3:P33)</f>
        <v>1.0046548270625395</v>
      </c>
      <c r="Q35" s="23">
        <f t="shared" ref="Q35:S35" si="12">_xlfn.STDEV.P(Q3:Q33)</f>
        <v>0.18289545453748593</v>
      </c>
      <c r="R35" s="23">
        <f t="shared" si="12"/>
        <v>0.17125904012653007</v>
      </c>
      <c r="S35" s="23">
        <f t="shared" si="12"/>
        <v>0.12139324119729937</v>
      </c>
      <c r="T35" s="23">
        <f t="shared" ref="T35:U35" si="13">_xlfn.STDEV.P(T3:T33)</f>
        <v>0.38885319055524548</v>
      </c>
      <c r="U35" s="23">
        <f t="shared" si="13"/>
        <v>1.512048134956584</v>
      </c>
      <c r="V35" s="23">
        <f t="shared" ref="V35:AC35" si="14">_xlfn.STDEV.P(V3:V33)</f>
        <v>0.60037797844655105</v>
      </c>
      <c r="W35" s="23">
        <f t="shared" si="14"/>
        <v>0.15493786871808107</v>
      </c>
      <c r="X35" s="23">
        <f t="shared" si="14"/>
        <v>0.35119579655067551</v>
      </c>
      <c r="Y35" s="23">
        <f t="shared" si="14"/>
        <v>0.26758577141806011</v>
      </c>
      <c r="Z35" s="23">
        <f t="shared" si="14"/>
        <v>0.11612222434538683</v>
      </c>
      <c r="AA35" s="23">
        <f t="shared" si="14"/>
        <v>5.1478381687974993E-2</v>
      </c>
      <c r="AB35" s="23">
        <f t="shared" si="14"/>
        <v>9.9602802132408991E-2</v>
      </c>
      <c r="AC35" s="23">
        <f t="shared" si="14"/>
        <v>0.23593744006464271</v>
      </c>
      <c r="AD35" s="23">
        <f t="shared" ref="AD35:AE35" si="15">_xlfn.STDEV.P(AD3:AD33)</f>
        <v>0.1120140342829312</v>
      </c>
      <c r="AE35" s="23">
        <f t="shared" si="15"/>
        <v>7.641920807404054E-2</v>
      </c>
      <c r="AF35" s="23">
        <f>_xlfn.STDEV.P(AF3:AF33)</f>
        <v>0.12439437114250045</v>
      </c>
      <c r="AG35" s="23">
        <f>_xlfn.STDEV.P(AG3:AG33)</f>
        <v>0.82189262746544034</v>
      </c>
      <c r="AH35" s="23">
        <f t="shared" ref="AH35:AJ35" si="16">_xlfn.STDEV.P(AH3:AH33)</f>
        <v>0.3621713561853771</v>
      </c>
      <c r="AI35" s="23">
        <f t="shared" si="16"/>
        <v>0.36034096968766544</v>
      </c>
      <c r="AJ35" s="23">
        <f t="shared" si="16"/>
        <v>0.22003164179016257</v>
      </c>
    </row>
    <row r="39" spans="1:36">
      <c r="C39" s="1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6"/>
  <sheetViews>
    <sheetView zoomScale="80" zoomScaleNormal="80" workbookViewId="0">
      <selection activeCell="A2" sqref="A2"/>
    </sheetView>
  </sheetViews>
  <sheetFormatPr baseColWidth="10" defaultColWidth="8.83203125" defaultRowHeight="14"/>
  <cols>
    <col min="1" max="1" width="15.33203125" style="1" bestFit="1" customWidth="1"/>
    <col min="2" max="2" width="7.33203125" style="1" customWidth="1"/>
    <col min="3" max="16384" width="8.83203125" style="1"/>
  </cols>
  <sheetData>
    <row r="1" spans="1:14">
      <c r="C1" s="1" t="s">
        <v>51</v>
      </c>
      <c r="I1" s="1" t="s">
        <v>124</v>
      </c>
    </row>
    <row r="2" spans="1:14" ht="16">
      <c r="A2" s="9" t="s">
        <v>60</v>
      </c>
      <c r="B2" s="3" t="s">
        <v>0</v>
      </c>
      <c r="C2" s="3" t="s">
        <v>53</v>
      </c>
      <c r="D2" s="3" t="s">
        <v>54</v>
      </c>
      <c r="E2" s="3" t="s">
        <v>59</v>
      </c>
      <c r="F2" s="3" t="s">
        <v>53</v>
      </c>
      <c r="G2" s="3" t="s">
        <v>54</v>
      </c>
      <c r="H2" s="3" t="s">
        <v>55</v>
      </c>
      <c r="I2" s="3" t="s">
        <v>53</v>
      </c>
      <c r="J2" s="3" t="s">
        <v>54</v>
      </c>
      <c r="K2" s="3" t="s">
        <v>55</v>
      </c>
      <c r="L2" s="3" t="s">
        <v>53</v>
      </c>
      <c r="M2" s="3" t="s">
        <v>54</v>
      </c>
      <c r="N2" s="3" t="s">
        <v>55</v>
      </c>
    </row>
    <row r="3" spans="1:14">
      <c r="A3" s="5" t="s">
        <v>61</v>
      </c>
      <c r="B3" s="1">
        <v>1</v>
      </c>
      <c r="C3" s="1">
        <v>45</v>
      </c>
      <c r="D3" s="1">
        <v>46.1</v>
      </c>
      <c r="E3" s="1">
        <f>IF(ISBLANK(C3),"",(D3-C3))</f>
        <v>1.1000000000000014</v>
      </c>
      <c r="F3" s="1">
        <v>-6.5</v>
      </c>
      <c r="G3" s="1">
        <v>-6.9</v>
      </c>
      <c r="H3" s="1">
        <f>IF(ISBLANK(F3),"",(G3-F3))</f>
        <v>-0.40000000000000036</v>
      </c>
      <c r="I3" s="6" t="s">
        <v>122</v>
      </c>
      <c r="J3" s="6" t="s">
        <v>122</v>
      </c>
      <c r="K3" s="6" t="s">
        <v>122</v>
      </c>
      <c r="L3" s="6" t="s">
        <v>122</v>
      </c>
      <c r="M3" s="6" t="s">
        <v>122</v>
      </c>
      <c r="N3" s="6" t="s">
        <v>122</v>
      </c>
    </row>
    <row r="4" spans="1:14">
      <c r="A4" s="5"/>
      <c r="B4" s="1">
        <v>2</v>
      </c>
      <c r="C4" s="1">
        <v>45.3</v>
      </c>
      <c r="D4" s="1">
        <v>46.6</v>
      </c>
      <c r="E4" s="1">
        <f>IF(ISBLANK(C4),"",(D4-C4))</f>
        <v>1.3000000000000043</v>
      </c>
      <c r="F4" s="1">
        <v>-6.5</v>
      </c>
      <c r="G4" s="1">
        <v>-7</v>
      </c>
      <c r="H4" s="1">
        <f>IF(ISBLANK(F4),"",(G4-F4))</f>
        <v>-0.5</v>
      </c>
      <c r="I4" s="6" t="s">
        <v>122</v>
      </c>
      <c r="J4" s="6" t="s">
        <v>122</v>
      </c>
      <c r="K4" s="6" t="s">
        <v>122</v>
      </c>
      <c r="L4" s="6" t="s">
        <v>122</v>
      </c>
      <c r="M4" s="6" t="s">
        <v>122</v>
      </c>
      <c r="N4" s="6" t="s">
        <v>122</v>
      </c>
    </row>
    <row r="5" spans="1:14" s="7" customFormat="1">
      <c r="A5" s="5" t="s">
        <v>62</v>
      </c>
      <c r="B5" s="7">
        <v>1</v>
      </c>
      <c r="C5" s="7">
        <v>43.2</v>
      </c>
      <c r="D5" s="7">
        <v>44.5</v>
      </c>
      <c r="E5" s="7">
        <f>IF(ISBLANK(C5),"",(D5-C5))</f>
        <v>1.2999999999999972</v>
      </c>
      <c r="F5" s="7">
        <v>-6</v>
      </c>
      <c r="G5" s="7">
        <v>-6.5</v>
      </c>
      <c r="H5" s="7">
        <f>IF(ISBLANK(F5),"",(G5-F5))</f>
        <v>-0.5</v>
      </c>
      <c r="I5" s="7">
        <v>40.799999999999997</v>
      </c>
      <c r="J5" s="7">
        <v>43</v>
      </c>
      <c r="K5" s="7">
        <f>IF(ISBLANK(I5),"",(J5-I5))</f>
        <v>2.2000000000000028</v>
      </c>
      <c r="L5" s="7">
        <v>-6.2</v>
      </c>
      <c r="M5" s="7">
        <v>-6.5</v>
      </c>
      <c r="N5" s="7">
        <f>IF(ISBLANK(L5),"",(M5-L5))</f>
        <v>-0.29999999999999982</v>
      </c>
    </row>
    <row r="6" spans="1:14" s="7" customFormat="1">
      <c r="A6" s="5"/>
      <c r="B6" s="7">
        <v>2</v>
      </c>
      <c r="C6" s="7">
        <v>43.6</v>
      </c>
      <c r="D6" s="7">
        <v>44.8</v>
      </c>
      <c r="E6" s="7">
        <f>IF(ISBLANK(C6),"",(D6-C6))</f>
        <v>1.1999999999999957</v>
      </c>
      <c r="F6" s="7">
        <v>-6.1</v>
      </c>
      <c r="G6" s="7">
        <v>-6.5</v>
      </c>
      <c r="H6" s="7">
        <f>IF(ISBLANK(F6),"",(G6-F6))</f>
        <v>-0.40000000000000036</v>
      </c>
      <c r="I6" s="7">
        <v>41.1</v>
      </c>
      <c r="J6" s="7">
        <v>42.8</v>
      </c>
      <c r="K6" s="7">
        <f>IF(ISBLANK(I6),"",(J6-I6))</f>
        <v>1.6999999999999957</v>
      </c>
      <c r="L6" s="7">
        <v>-6.2</v>
      </c>
      <c r="M6" s="7">
        <v>-6.5</v>
      </c>
      <c r="N6" s="7">
        <f>IF(ISBLANK(L6),"",(M6-L6))</f>
        <v>-0.29999999999999982</v>
      </c>
    </row>
    <row r="7" spans="1:14" s="7" customFormat="1">
      <c r="A7" s="5" t="s">
        <v>63</v>
      </c>
      <c r="B7" s="7">
        <v>1</v>
      </c>
      <c r="C7" s="7">
        <v>42.5</v>
      </c>
      <c r="D7" s="7">
        <v>43.1</v>
      </c>
      <c r="E7" s="7">
        <f>IF(ISBLANK(C7),"",(D7-C7))</f>
        <v>0.60000000000000142</v>
      </c>
      <c r="F7" s="7">
        <v>-6.2</v>
      </c>
      <c r="G7" s="7">
        <v>-6.5</v>
      </c>
      <c r="H7" s="7">
        <f>IF(ISBLANK(F7),"",(G7-F7))</f>
        <v>-0.29999999999999982</v>
      </c>
      <c r="I7" s="7">
        <v>41</v>
      </c>
      <c r="J7" s="7">
        <v>41.9</v>
      </c>
      <c r="K7" s="7">
        <f>IF(ISBLANK(I7),"",(J7-I7))</f>
        <v>0.89999999999999858</v>
      </c>
      <c r="L7" s="7">
        <v>-6.2</v>
      </c>
      <c r="M7" s="7">
        <v>-6.6</v>
      </c>
      <c r="N7" s="7">
        <f>IF(ISBLANK(L7),"",(M7-L7))</f>
        <v>-0.39999999999999947</v>
      </c>
    </row>
    <row r="8" spans="1:14" s="7" customFormat="1">
      <c r="A8" s="5"/>
      <c r="B8" s="7">
        <v>2</v>
      </c>
      <c r="C8" s="7">
        <v>42.4</v>
      </c>
      <c r="D8" s="7">
        <v>43.2</v>
      </c>
      <c r="E8" s="7">
        <f>IF(ISBLANK(C8),"",(D8-C8))</f>
        <v>0.80000000000000426</v>
      </c>
      <c r="F8" s="7">
        <v>-6.2</v>
      </c>
      <c r="G8" s="7">
        <v>-6.6</v>
      </c>
      <c r="H8" s="7">
        <f>IF(ISBLANK(F8),"",(G8-F8))</f>
        <v>-0.39999999999999947</v>
      </c>
      <c r="I8" s="7">
        <v>41.7</v>
      </c>
      <c r="J8" s="7">
        <v>42.2</v>
      </c>
      <c r="K8" s="7">
        <f>IF(ISBLANK(I8),"",(J8-I8))</f>
        <v>0.5</v>
      </c>
      <c r="L8" s="7">
        <v>-6.3</v>
      </c>
      <c r="M8" s="7">
        <v>-6.6</v>
      </c>
      <c r="N8" s="7">
        <f>IF(ISBLANK(L8),"",(M8-L8))</f>
        <v>-0.29999999999999982</v>
      </c>
    </row>
    <row r="9" spans="1:14" s="7" customFormat="1">
      <c r="A9" s="5" t="s">
        <v>64</v>
      </c>
      <c r="B9" s="7">
        <v>1</v>
      </c>
      <c r="C9" s="7">
        <v>44.9</v>
      </c>
      <c r="D9" s="7">
        <v>45.9</v>
      </c>
      <c r="E9" s="7">
        <f>IF(ISBLANK(C9),"",(D9-C9))</f>
        <v>1</v>
      </c>
      <c r="F9" s="7">
        <v>-6.5</v>
      </c>
      <c r="G9" s="7">
        <v>-6.6</v>
      </c>
      <c r="H9" s="7">
        <f>IF(ISBLANK(F9),"",(G9-F9))</f>
        <v>-9.9999999999999645E-2</v>
      </c>
      <c r="I9" s="7">
        <v>43.5</v>
      </c>
      <c r="J9" s="7">
        <v>44.5</v>
      </c>
      <c r="K9" s="7">
        <f>IF(ISBLANK(I9),"",(J9-I9))</f>
        <v>1</v>
      </c>
      <c r="L9" s="7">
        <v>-6.4</v>
      </c>
      <c r="M9" s="7">
        <v>-6.7</v>
      </c>
      <c r="N9" s="7">
        <f>IF(ISBLANK(L9),"",(M9-L9))</f>
        <v>-0.29999999999999982</v>
      </c>
    </row>
    <row r="10" spans="1:14" s="7" customFormat="1">
      <c r="A10" s="5"/>
      <c r="B10" s="7">
        <v>2</v>
      </c>
      <c r="C10" s="7">
        <v>44.5</v>
      </c>
      <c r="D10" s="7">
        <v>45.8</v>
      </c>
      <c r="E10" s="7">
        <f>IF(ISBLANK(C10),"",(D10-C10))</f>
        <v>1.2999999999999972</v>
      </c>
      <c r="F10" s="7">
        <v>-6.2</v>
      </c>
      <c r="G10" s="7">
        <v>-6.7</v>
      </c>
      <c r="H10" s="7">
        <f>IF(ISBLANK(F10),"",(G10-F10))</f>
        <v>-0.5</v>
      </c>
      <c r="I10" s="7">
        <v>42.8</v>
      </c>
      <c r="J10" s="7">
        <v>43.7</v>
      </c>
      <c r="K10" s="7">
        <f>IF(ISBLANK(I10),"",(J10-I10))</f>
        <v>0.90000000000000568</v>
      </c>
      <c r="L10" s="7">
        <v>-6.3</v>
      </c>
      <c r="M10" s="7">
        <v>-6.7</v>
      </c>
      <c r="N10" s="7">
        <f>IF(ISBLANK(L10),"",(M10-L10))</f>
        <v>-0.40000000000000036</v>
      </c>
    </row>
    <row r="11" spans="1:14" s="7" customFormat="1">
      <c r="A11" s="5" t="s">
        <v>65</v>
      </c>
      <c r="B11" s="7">
        <v>1</v>
      </c>
      <c r="C11" s="7">
        <v>41.5</v>
      </c>
      <c r="D11" s="7">
        <v>42.4</v>
      </c>
      <c r="E11" s="7">
        <f>IF(ISBLANK(C11),"",(D11-C11))</f>
        <v>0.89999999999999858</v>
      </c>
      <c r="F11" s="7">
        <v>-5.9</v>
      </c>
      <c r="G11" s="7">
        <v>-6.1</v>
      </c>
      <c r="H11" s="7">
        <f>IF(ISBLANK(F11),"",(G11-F11))</f>
        <v>-0.19999999999999929</v>
      </c>
      <c r="I11" s="7">
        <v>40.5</v>
      </c>
      <c r="J11" s="7">
        <v>41.6</v>
      </c>
      <c r="K11" s="7">
        <f>IF(ISBLANK(I11),"",(J11-I11))</f>
        <v>1.1000000000000014</v>
      </c>
      <c r="L11" s="7">
        <v>-5.8</v>
      </c>
      <c r="M11" s="7">
        <v>-6.1</v>
      </c>
      <c r="N11" s="7">
        <f>IF(ISBLANK(L11),"",(M11-L11))</f>
        <v>-0.29999999999999982</v>
      </c>
    </row>
    <row r="12" spans="1:14" s="7" customFormat="1">
      <c r="A12" s="5"/>
      <c r="B12" s="7">
        <v>2</v>
      </c>
      <c r="C12" s="7">
        <v>41.8</v>
      </c>
      <c r="D12" s="7">
        <v>42.4</v>
      </c>
      <c r="E12" s="7">
        <f>IF(ISBLANK(C12),"",(D12-C12))</f>
        <v>0.60000000000000142</v>
      </c>
      <c r="F12" s="7">
        <v>-5.8</v>
      </c>
      <c r="G12" s="7">
        <v>-6.1</v>
      </c>
      <c r="H12" s="7">
        <f>IF(ISBLANK(F12),"",(G12-F12))</f>
        <v>-0.29999999999999982</v>
      </c>
      <c r="I12" s="7">
        <v>40</v>
      </c>
      <c r="J12" s="7">
        <v>41.3</v>
      </c>
      <c r="K12" s="7">
        <f>IF(ISBLANK(I12),"",(J12-I12))</f>
        <v>1.2999999999999972</v>
      </c>
      <c r="L12" s="7">
        <v>-5.9</v>
      </c>
      <c r="M12" s="7">
        <v>-6.3</v>
      </c>
      <c r="N12" s="7">
        <f>IF(ISBLANK(L12),"",(M12-L12))</f>
        <v>-0.39999999999999947</v>
      </c>
    </row>
    <row r="13" spans="1:14" s="7" customFormat="1">
      <c r="A13" s="5" t="s">
        <v>66</v>
      </c>
      <c r="B13" s="7">
        <v>1</v>
      </c>
      <c r="C13" s="7">
        <v>42.1</v>
      </c>
      <c r="D13" s="7">
        <v>43.2</v>
      </c>
      <c r="E13" s="7">
        <f>IF(ISBLANK(C13),"",(D13-C13))</f>
        <v>1.1000000000000014</v>
      </c>
      <c r="F13" s="7">
        <v>-6</v>
      </c>
      <c r="G13" s="7">
        <v>-6.3</v>
      </c>
      <c r="H13" s="7">
        <f>IF(ISBLANK(F13),"",(G13-F13))</f>
        <v>-0.29999999999999982</v>
      </c>
      <c r="I13" s="7">
        <v>42.2</v>
      </c>
      <c r="J13" s="7">
        <v>43</v>
      </c>
      <c r="K13" s="7">
        <f>IF(ISBLANK(I13),"",(J13-I13))</f>
        <v>0.79999999999999716</v>
      </c>
      <c r="L13" s="7">
        <v>-5.9</v>
      </c>
      <c r="M13" s="7">
        <v>-6.2</v>
      </c>
      <c r="N13" s="7">
        <f>IF(ISBLANK(L13),"",(M13-L13))</f>
        <v>-0.29999999999999982</v>
      </c>
    </row>
    <row r="14" spans="1:14" s="7" customFormat="1">
      <c r="A14" s="5"/>
      <c r="B14" s="7">
        <v>2</v>
      </c>
      <c r="C14" s="7">
        <v>42.2</v>
      </c>
      <c r="D14" s="7">
        <v>43.3</v>
      </c>
      <c r="E14" s="7">
        <f>IF(ISBLANK(C14),"",(D14-C14))</f>
        <v>1.0999999999999943</v>
      </c>
      <c r="F14" s="7">
        <v>-5.9</v>
      </c>
      <c r="G14" s="7">
        <v>-6.3</v>
      </c>
      <c r="H14" s="7">
        <f>IF(ISBLANK(F14),"",(G14-F14))</f>
        <v>-0.39999999999999947</v>
      </c>
      <c r="I14" s="7">
        <v>41.9</v>
      </c>
      <c r="J14" s="7">
        <v>43.5</v>
      </c>
      <c r="K14" s="7">
        <f>IF(ISBLANK(I14),"",(J14-I14))</f>
        <v>1.6000000000000014</v>
      </c>
      <c r="L14" s="7">
        <v>-6</v>
      </c>
      <c r="M14" s="7">
        <v>-6.3</v>
      </c>
      <c r="N14" s="7">
        <f>IF(ISBLANK(L14),"",(M14-L14))</f>
        <v>-0.29999999999999982</v>
      </c>
    </row>
    <row r="15" spans="1:14" s="7" customFormat="1">
      <c r="A15" s="5" t="s">
        <v>67</v>
      </c>
      <c r="B15" s="7">
        <v>1</v>
      </c>
      <c r="C15" s="7">
        <v>44</v>
      </c>
      <c r="D15" s="7">
        <v>45.7</v>
      </c>
      <c r="E15" s="7">
        <f>IF(ISBLANK(C15),"",(D15-C15))</f>
        <v>1.7000000000000028</v>
      </c>
      <c r="F15" s="7">
        <v>-6.4</v>
      </c>
      <c r="G15" s="7">
        <v>-6.9</v>
      </c>
      <c r="H15" s="7">
        <f>IF(ISBLANK(F15),"",(G15-F15))</f>
        <v>-0.5</v>
      </c>
      <c r="I15" s="7">
        <v>42.1</v>
      </c>
      <c r="J15" s="7">
        <v>42.9</v>
      </c>
      <c r="K15" s="7">
        <f>IF(ISBLANK(I15),"",(J15-I15))</f>
        <v>0.79999999999999716</v>
      </c>
      <c r="L15" s="7">
        <v>-6.3</v>
      </c>
      <c r="M15" s="7">
        <v>-6.8</v>
      </c>
      <c r="N15" s="7">
        <f>IF(ISBLANK(L15),"",(M15-L15))</f>
        <v>-0.5</v>
      </c>
    </row>
    <row r="16" spans="1:14" s="7" customFormat="1">
      <c r="A16" s="5"/>
      <c r="B16" s="7">
        <v>2</v>
      </c>
      <c r="C16" s="7">
        <v>43.9</v>
      </c>
      <c r="D16" s="7">
        <v>45.4</v>
      </c>
      <c r="E16" s="7">
        <f>IF(ISBLANK(C16),"",(D16-C16))</f>
        <v>1.5</v>
      </c>
      <c r="F16" s="7">
        <v>-6.3</v>
      </c>
      <c r="G16" s="7">
        <v>-6.7</v>
      </c>
      <c r="H16" s="7">
        <f>IF(ISBLANK(F16),"",(G16-F16))</f>
        <v>-0.40000000000000036</v>
      </c>
      <c r="I16" s="7">
        <v>41.6</v>
      </c>
      <c r="J16" s="7">
        <v>43.2</v>
      </c>
      <c r="K16" s="7">
        <f>IF(ISBLANK(I16),"",(J16-I16))</f>
        <v>1.6000000000000014</v>
      </c>
      <c r="L16" s="7">
        <v>-6.3</v>
      </c>
      <c r="M16" s="7">
        <v>-6.7</v>
      </c>
      <c r="N16" s="7">
        <f>IF(ISBLANK(L16),"",(M16-L16))</f>
        <v>-0.40000000000000036</v>
      </c>
    </row>
    <row r="17" spans="1:14" s="7" customFormat="1">
      <c r="A17" s="5" t="s">
        <v>68</v>
      </c>
      <c r="B17" s="7">
        <v>1</v>
      </c>
      <c r="C17" s="7">
        <v>42.6</v>
      </c>
      <c r="D17" s="7">
        <v>44.2</v>
      </c>
      <c r="E17" s="7">
        <f>IF(ISBLANK(C17),"",(D17-C17))</f>
        <v>1.6000000000000014</v>
      </c>
      <c r="F17" s="7">
        <v>-5.9</v>
      </c>
      <c r="G17" s="7">
        <v>-6.8</v>
      </c>
      <c r="H17" s="7">
        <f>IF(ISBLANK(F17),"",(G17-F17))</f>
        <v>-0.89999999999999947</v>
      </c>
      <c r="I17" s="7">
        <v>41.2</v>
      </c>
      <c r="J17" s="7">
        <v>42.7</v>
      </c>
      <c r="K17" s="7">
        <f>IF(ISBLANK(I17),"",(J17-I17))</f>
        <v>1.5</v>
      </c>
      <c r="L17" s="7">
        <v>-6</v>
      </c>
      <c r="M17" s="7">
        <v>-6.7</v>
      </c>
      <c r="N17" s="7">
        <f>IF(ISBLANK(L17),"",(M17-L17))</f>
        <v>-0.70000000000000018</v>
      </c>
    </row>
    <row r="18" spans="1:14" s="7" customFormat="1">
      <c r="A18" s="5"/>
      <c r="B18" s="7">
        <v>2</v>
      </c>
      <c r="C18" s="7">
        <v>42.2</v>
      </c>
      <c r="D18" s="7">
        <v>43.9</v>
      </c>
      <c r="E18" s="7">
        <f>IF(ISBLANK(C18),"",(D18-C18))</f>
        <v>1.6999999999999957</v>
      </c>
      <c r="F18" s="7">
        <v>-6.1</v>
      </c>
      <c r="G18" s="7">
        <v>-6.5</v>
      </c>
      <c r="H18" s="7">
        <f>IF(ISBLANK(F18),"",(G18-F18))</f>
        <v>-0.40000000000000036</v>
      </c>
      <c r="I18" s="7">
        <v>41.5</v>
      </c>
      <c r="J18" s="7">
        <v>42.8</v>
      </c>
      <c r="K18" s="7">
        <f>IF(ISBLANK(I18),"",(J18-I18))</f>
        <v>1.2999999999999972</v>
      </c>
      <c r="L18" s="7">
        <v>-6.2</v>
      </c>
      <c r="M18" s="7">
        <v>-6.5</v>
      </c>
      <c r="N18" s="7">
        <f>IF(ISBLANK(L18),"",(M18-L18))</f>
        <v>-0.29999999999999982</v>
      </c>
    </row>
    <row r="19" spans="1:14" s="7" customFormat="1">
      <c r="A19" s="5" t="s">
        <v>69</v>
      </c>
      <c r="B19" s="7">
        <v>1</v>
      </c>
      <c r="C19" s="7">
        <v>40.9</v>
      </c>
      <c r="D19" s="7">
        <v>41.7</v>
      </c>
      <c r="E19" s="7">
        <f>IF(ISBLANK(C19),"",(D19-C19))</f>
        <v>0.80000000000000426</v>
      </c>
      <c r="F19" s="7">
        <v>-6.1</v>
      </c>
      <c r="G19" s="7">
        <v>-6.4</v>
      </c>
      <c r="H19" s="7">
        <f>IF(ISBLANK(F19),"",(G19-F19))</f>
        <v>-0.30000000000000071</v>
      </c>
      <c r="I19" s="7">
        <v>39.6</v>
      </c>
      <c r="J19" s="7">
        <v>40.5</v>
      </c>
      <c r="K19" s="7">
        <f>IF(ISBLANK(I19),"",(J19-I19))</f>
        <v>0.89999999999999858</v>
      </c>
      <c r="L19" s="7">
        <v>-6.1</v>
      </c>
      <c r="M19" s="7">
        <v>-6.3</v>
      </c>
      <c r="N19" s="7">
        <f>IF(ISBLANK(L19),"",(M19-L19))</f>
        <v>-0.20000000000000018</v>
      </c>
    </row>
    <row r="20" spans="1:14" s="7" customFormat="1">
      <c r="A20" s="5"/>
      <c r="B20" s="7">
        <v>2</v>
      </c>
      <c r="C20" s="7">
        <v>40.9</v>
      </c>
      <c r="D20" s="7">
        <v>41.9</v>
      </c>
      <c r="E20" s="7">
        <f>IF(ISBLANK(C20),"",(D20-C20))</f>
        <v>1</v>
      </c>
      <c r="F20" s="7">
        <v>-6</v>
      </c>
      <c r="G20" s="7">
        <v>-6.3</v>
      </c>
      <c r="H20" s="7">
        <f>IF(ISBLANK(F20),"",(G20-F20))</f>
        <v>-0.29999999999999982</v>
      </c>
      <c r="I20" s="7">
        <v>39.299999999999997</v>
      </c>
      <c r="J20" s="7">
        <v>40.6</v>
      </c>
      <c r="K20" s="7">
        <f>IF(ISBLANK(I20),"",(J20-I20))</f>
        <v>1.3000000000000043</v>
      </c>
      <c r="L20" s="7">
        <v>-6</v>
      </c>
      <c r="M20" s="7">
        <v>-6.3</v>
      </c>
      <c r="N20" s="7">
        <f>IF(ISBLANK(L20),"",(M20-L20))</f>
        <v>-0.29999999999999982</v>
      </c>
    </row>
    <row r="21" spans="1:14" s="7" customFormat="1">
      <c r="A21" s="5" t="s">
        <v>70</v>
      </c>
      <c r="B21" s="7">
        <v>1</v>
      </c>
      <c r="C21" s="7">
        <v>41.4</v>
      </c>
      <c r="D21" s="7">
        <v>45.4</v>
      </c>
      <c r="E21" s="7">
        <f>IF(ISBLANK(C21),"",(D21-C21))</f>
        <v>4</v>
      </c>
      <c r="F21" s="7">
        <v>-5.9</v>
      </c>
      <c r="G21" s="7">
        <v>-6.6</v>
      </c>
      <c r="H21" s="7">
        <f>IF(ISBLANK(F21),"",(G21-F21))</f>
        <v>-0.69999999999999929</v>
      </c>
      <c r="I21" s="7">
        <v>42.3</v>
      </c>
      <c r="J21" s="7">
        <v>42.9</v>
      </c>
      <c r="K21" s="7">
        <f>IF(ISBLANK(I21),"",(J21-I21))</f>
        <v>0.60000000000000142</v>
      </c>
      <c r="L21" s="7">
        <v>-6.1</v>
      </c>
      <c r="M21" s="7">
        <v>-6.3</v>
      </c>
      <c r="N21" s="7">
        <f>IF(ISBLANK(L21),"",(M21-L21))</f>
        <v>-0.20000000000000018</v>
      </c>
    </row>
    <row r="22" spans="1:14" s="7" customFormat="1">
      <c r="A22" s="5"/>
      <c r="B22" s="7">
        <v>2</v>
      </c>
      <c r="C22" s="7">
        <v>42.8</v>
      </c>
      <c r="D22" s="7">
        <v>42.9</v>
      </c>
      <c r="E22" s="7">
        <f>IF(ISBLANK(C22),"",(D22-C22))</f>
        <v>0.10000000000000142</v>
      </c>
      <c r="F22" s="7">
        <v>-6.1</v>
      </c>
      <c r="G22" s="7">
        <v>-6.2</v>
      </c>
      <c r="H22" s="7">
        <f>IF(ISBLANK(F22),"",(G22-F22))</f>
        <v>-0.10000000000000053</v>
      </c>
      <c r="I22" s="7">
        <v>41.6</v>
      </c>
      <c r="J22" s="7">
        <v>42.2</v>
      </c>
      <c r="K22" s="7">
        <f>IF(ISBLANK(I22),"",(J22-I22))</f>
        <v>0.60000000000000142</v>
      </c>
      <c r="L22" s="7">
        <v>-6</v>
      </c>
      <c r="M22" s="7">
        <v>-6.2</v>
      </c>
      <c r="N22" s="7">
        <f>IF(ISBLANK(L22),"",(M22-L22))</f>
        <v>-0.20000000000000018</v>
      </c>
    </row>
    <row r="23" spans="1:14" s="7" customFormat="1">
      <c r="A23" s="5" t="s">
        <v>71</v>
      </c>
      <c r="B23" s="7">
        <v>1</v>
      </c>
      <c r="C23" s="7">
        <v>43</v>
      </c>
      <c r="D23" s="7">
        <v>44.4</v>
      </c>
      <c r="E23" s="7">
        <f>IF(ISBLANK(C23),"",(D23-C23))</f>
        <v>1.3999999999999986</v>
      </c>
      <c r="F23" s="7">
        <v>-6.1</v>
      </c>
      <c r="G23" s="7">
        <v>-6.6</v>
      </c>
      <c r="H23" s="7">
        <f>IF(ISBLANK(F23),"",(G23-F23))</f>
        <v>-0.5</v>
      </c>
      <c r="I23" s="7">
        <v>41.5</v>
      </c>
      <c r="J23" s="7">
        <v>43.1</v>
      </c>
      <c r="K23" s="7">
        <f>IF(ISBLANK(I23),"",(J23-I23))</f>
        <v>1.6000000000000014</v>
      </c>
      <c r="L23" s="7">
        <v>-6.3</v>
      </c>
      <c r="M23" s="7">
        <v>-6.5</v>
      </c>
      <c r="N23" s="7">
        <f>IF(ISBLANK(L23),"",(M23-L23))</f>
        <v>-0.20000000000000018</v>
      </c>
    </row>
    <row r="24" spans="1:14" s="7" customFormat="1">
      <c r="A24" s="5"/>
      <c r="B24" s="7">
        <v>2</v>
      </c>
      <c r="C24" s="7">
        <v>42.9</v>
      </c>
      <c r="D24" s="7">
        <v>44.6</v>
      </c>
      <c r="E24" s="7">
        <f>IF(ISBLANK(C24),"",(D24-C24))</f>
        <v>1.7000000000000028</v>
      </c>
      <c r="F24" s="7">
        <v>-6.3</v>
      </c>
      <c r="G24" s="7">
        <v>-6.6</v>
      </c>
      <c r="H24" s="7">
        <f>IF(ISBLANK(F24),"",(G24-F24))</f>
        <v>-0.29999999999999982</v>
      </c>
      <c r="I24" s="7">
        <v>41.7</v>
      </c>
      <c r="J24" s="7">
        <v>43.4</v>
      </c>
      <c r="K24" s="7">
        <f>IF(ISBLANK(I24),"",(J24-I24))</f>
        <v>1.6999999999999957</v>
      </c>
      <c r="L24" s="7">
        <v>-6.2</v>
      </c>
      <c r="M24" s="7">
        <v>-6.6</v>
      </c>
      <c r="N24" s="7">
        <f>IF(ISBLANK(L24),"",(M24-L24))</f>
        <v>-0.39999999999999947</v>
      </c>
    </row>
    <row r="25" spans="1:14" s="7" customFormat="1">
      <c r="A25" s="5" t="s">
        <v>72</v>
      </c>
      <c r="B25" s="7">
        <v>1</v>
      </c>
      <c r="C25" s="7">
        <v>41.5</v>
      </c>
      <c r="D25" s="7">
        <v>42.9</v>
      </c>
      <c r="E25" s="7">
        <f>IF(ISBLANK(C25),"",(D25-C25))</f>
        <v>1.3999999999999986</v>
      </c>
      <c r="F25" s="7">
        <v>-6</v>
      </c>
      <c r="G25" s="7">
        <v>-6.3</v>
      </c>
      <c r="H25" s="7">
        <f>IF(ISBLANK(F25),"",(G25-F25))</f>
        <v>-0.29999999999999982</v>
      </c>
      <c r="I25" s="7">
        <v>40.700000000000003</v>
      </c>
      <c r="J25" s="7">
        <v>41.8</v>
      </c>
      <c r="K25" s="7">
        <f>IF(ISBLANK(I25),"",(J25-I25))</f>
        <v>1.0999999999999943</v>
      </c>
      <c r="L25" s="6" t="s">
        <v>122</v>
      </c>
      <c r="M25" s="6" t="s">
        <v>122</v>
      </c>
      <c r="N25" s="6" t="s">
        <v>122</v>
      </c>
    </row>
    <row r="26" spans="1:14" s="7" customFormat="1">
      <c r="A26" s="5"/>
      <c r="B26" s="7">
        <v>2</v>
      </c>
      <c r="C26" s="7">
        <v>41.4</v>
      </c>
      <c r="D26" s="7">
        <v>43.1</v>
      </c>
      <c r="E26" s="7">
        <f>IF(ISBLANK(C26),"",(D26-C26))</f>
        <v>1.7000000000000028</v>
      </c>
      <c r="F26" s="7">
        <v>-6</v>
      </c>
      <c r="G26" s="7">
        <v>-6.4</v>
      </c>
      <c r="H26" s="7">
        <f>IF(ISBLANK(F26),"",(G26-F26))</f>
        <v>-0.40000000000000036</v>
      </c>
      <c r="I26" s="7">
        <v>40.299999999999997</v>
      </c>
      <c r="J26" s="7">
        <v>41.7</v>
      </c>
      <c r="K26" s="7">
        <f>IF(ISBLANK(I26),"",(J26-I26))</f>
        <v>1.4000000000000057</v>
      </c>
      <c r="L26" s="7">
        <v>-6.1</v>
      </c>
      <c r="M26" s="7">
        <v>-6.3</v>
      </c>
      <c r="N26" s="7">
        <f>IF(ISBLANK(L26),"",(M26-L26))</f>
        <v>-0.20000000000000018</v>
      </c>
    </row>
    <row r="27" spans="1:14" s="7" customFormat="1">
      <c r="A27" s="5" t="s">
        <v>73</v>
      </c>
      <c r="B27" s="7">
        <v>1</v>
      </c>
      <c r="C27" s="1">
        <v>41.9</v>
      </c>
      <c r="D27" s="1">
        <v>42.9</v>
      </c>
      <c r="E27" s="1">
        <f>IF(ISBLANK(C27),"",(D27-C27))</f>
        <v>1</v>
      </c>
      <c r="F27" s="1">
        <v>-6.1</v>
      </c>
      <c r="G27" s="1">
        <v>-6.4</v>
      </c>
      <c r="H27" s="1">
        <f>IF(ISBLANK(F27),"",(G27-F27))</f>
        <v>-0.30000000000000071</v>
      </c>
      <c r="I27" s="1">
        <v>40.5</v>
      </c>
      <c r="J27" s="1">
        <v>41.5</v>
      </c>
      <c r="K27" s="7">
        <f>IF(ISBLANK(I27),"",(J27-I27))</f>
        <v>1</v>
      </c>
      <c r="L27" s="1">
        <v>-6</v>
      </c>
      <c r="M27" s="1">
        <v>-6.4</v>
      </c>
      <c r="N27" s="7">
        <f>IF(ISBLANK(L27),"",(M27-L27))</f>
        <v>-0.40000000000000036</v>
      </c>
    </row>
    <row r="28" spans="1:14" s="7" customFormat="1">
      <c r="A28" s="5"/>
      <c r="B28" s="7">
        <v>2</v>
      </c>
      <c r="C28" s="1">
        <v>41.7</v>
      </c>
      <c r="D28" s="1">
        <v>42.7</v>
      </c>
      <c r="E28" s="1">
        <f>IF(ISBLANK(C28),"",(D28-C28))</f>
        <v>1</v>
      </c>
      <c r="F28" s="1">
        <v>-6</v>
      </c>
      <c r="G28" s="1">
        <v>-6.4</v>
      </c>
      <c r="H28" s="1">
        <f>IF(ISBLANK(F28),"",(G28-F28))</f>
        <v>-0.40000000000000036</v>
      </c>
      <c r="I28" s="1">
        <v>40.299999999999997</v>
      </c>
      <c r="J28" s="1">
        <v>41.3</v>
      </c>
      <c r="K28" s="7">
        <f>IF(ISBLANK(I28),"",(J28-I28))</f>
        <v>1</v>
      </c>
      <c r="L28" s="1">
        <v>-6</v>
      </c>
      <c r="M28" s="1">
        <v>-6.4</v>
      </c>
      <c r="N28" s="7">
        <f>IF(ISBLANK(L28),"",(M28-L28))</f>
        <v>-0.40000000000000036</v>
      </c>
    </row>
    <row r="29" spans="1:14" s="7" customFormat="1">
      <c r="A29" s="5" t="s">
        <v>74</v>
      </c>
      <c r="B29" s="7">
        <v>1</v>
      </c>
      <c r="C29" s="1">
        <v>43.1</v>
      </c>
      <c r="D29" s="1">
        <v>44.3</v>
      </c>
      <c r="E29" s="1">
        <f>IF(ISBLANK(C29),"",(D29-C29))</f>
        <v>1.1999999999999957</v>
      </c>
      <c r="F29" s="1">
        <v>-6.3</v>
      </c>
      <c r="G29" s="1">
        <v>-6.6</v>
      </c>
      <c r="H29" s="1">
        <f>IF(ISBLANK(F29),"",(G29-F29))</f>
        <v>-0.29999999999999982</v>
      </c>
      <c r="I29" s="1">
        <v>42.4</v>
      </c>
      <c r="J29" s="1">
        <v>43.7</v>
      </c>
      <c r="K29" s="7">
        <f>IF(ISBLANK(I29),"",(J29-I29))</f>
        <v>1.3000000000000043</v>
      </c>
      <c r="L29" s="1">
        <v>-6.2</v>
      </c>
      <c r="M29" s="1">
        <v>-6.7</v>
      </c>
      <c r="N29" s="7">
        <f>IF(ISBLANK(L29),"",(M29-L29))</f>
        <v>-0.5</v>
      </c>
    </row>
    <row r="30" spans="1:14" s="7" customFormat="1">
      <c r="A30" s="5"/>
      <c r="B30" s="7">
        <v>2</v>
      </c>
      <c r="C30" s="1">
        <v>43</v>
      </c>
      <c r="D30" s="1">
        <v>44.4</v>
      </c>
      <c r="E30" s="1">
        <f>IF(ISBLANK(C30),"",(D30-C30))</f>
        <v>1.3999999999999986</v>
      </c>
      <c r="F30" s="1">
        <v>-6.3</v>
      </c>
      <c r="G30" s="1">
        <v>-6.6</v>
      </c>
      <c r="H30" s="1">
        <f>IF(ISBLANK(F30),"",(G30-F30))</f>
        <v>-0.29999999999999982</v>
      </c>
      <c r="I30" s="1">
        <v>41.8</v>
      </c>
      <c r="J30" s="1">
        <v>43.2</v>
      </c>
      <c r="K30" s="7">
        <f>IF(ISBLANK(I30),"",(J30-I30))</f>
        <v>1.4000000000000057</v>
      </c>
      <c r="L30" s="1">
        <v>-6.3</v>
      </c>
      <c r="M30" s="1">
        <v>-6.7</v>
      </c>
      <c r="N30" s="7">
        <f>IF(ISBLANK(L30),"",(M30-L30))</f>
        <v>-0.40000000000000036</v>
      </c>
    </row>
    <row r="31" spans="1:14" s="7" customFormat="1">
      <c r="A31" s="5" t="s">
        <v>75</v>
      </c>
      <c r="B31" s="7">
        <v>1</v>
      </c>
      <c r="C31" s="1">
        <v>42.7</v>
      </c>
      <c r="D31" s="1">
        <v>44.6</v>
      </c>
      <c r="E31" s="1">
        <f>IF(ISBLANK(C31),"",(D31-C31))</f>
        <v>1.8999999999999986</v>
      </c>
      <c r="F31" s="1">
        <v>-6.1</v>
      </c>
      <c r="G31" s="1">
        <v>-6.6</v>
      </c>
      <c r="H31" s="1">
        <f>IF(ISBLANK(F31),"",(G31-F31))</f>
        <v>-0.5</v>
      </c>
      <c r="I31" s="1">
        <v>40.4</v>
      </c>
      <c r="J31" s="1">
        <v>42.3</v>
      </c>
      <c r="K31" s="7">
        <f>IF(ISBLANK(I31),"",(J31-I31))</f>
        <v>1.8999999999999986</v>
      </c>
      <c r="L31" s="1">
        <v>-6</v>
      </c>
      <c r="M31" s="1">
        <v>-6.6</v>
      </c>
      <c r="N31" s="7">
        <f>IF(ISBLANK(L31),"",(M31-L31))</f>
        <v>-0.59999999999999964</v>
      </c>
    </row>
    <row r="32" spans="1:14" s="7" customFormat="1">
      <c r="A32" s="5"/>
      <c r="B32" s="7">
        <v>2</v>
      </c>
      <c r="C32" s="1">
        <v>42.7</v>
      </c>
      <c r="D32" s="1">
        <v>44.4</v>
      </c>
      <c r="E32" s="1">
        <f>IF(ISBLANK(C32),"",(D32-C32))</f>
        <v>1.6999999999999957</v>
      </c>
      <c r="F32" s="1">
        <v>-6.2</v>
      </c>
      <c r="G32" s="1">
        <v>-6.6</v>
      </c>
      <c r="H32" s="1">
        <f>IF(ISBLANK(F32),"",(G32-F32))</f>
        <v>-0.39999999999999947</v>
      </c>
      <c r="I32" s="1">
        <v>40.1</v>
      </c>
      <c r="J32" s="1">
        <v>42.2</v>
      </c>
      <c r="K32" s="7">
        <f>IF(ISBLANK(I32),"",(J32-I32))</f>
        <v>2.1000000000000014</v>
      </c>
      <c r="L32" s="1">
        <v>-6.1</v>
      </c>
      <c r="M32" s="1">
        <v>-6.5</v>
      </c>
      <c r="N32" s="7">
        <f>IF(ISBLANK(L32),"",(M32-L32))</f>
        <v>-0.40000000000000036</v>
      </c>
    </row>
    <row r="33" spans="1:14" s="20" customFormat="1">
      <c r="A33" s="20" t="s">
        <v>78</v>
      </c>
      <c r="C33" s="20">
        <f>AVERAGE(C3:C32)</f>
        <v>42.720000000000006</v>
      </c>
      <c r="D33" s="20">
        <f>AVERAGE(D3:D32)</f>
        <v>44.023333333333333</v>
      </c>
      <c r="E33" s="20">
        <f>AVERAGE(E3:E32)</f>
        <v>1.3033333333333332</v>
      </c>
      <c r="F33" s="20">
        <f>AVERAGE(F3:F32)</f>
        <v>-6.1333333333333346</v>
      </c>
      <c r="G33" s="20">
        <f>AVERAGE(G3:G32)</f>
        <v>-6.52</v>
      </c>
      <c r="H33" s="20">
        <f>AVERAGE(H3:H32)</f>
        <v>-0.38666666666666671</v>
      </c>
      <c r="I33" s="20">
        <f>AVERAGE(I3:I32)</f>
        <v>41.228571428571435</v>
      </c>
      <c r="J33" s="20">
        <f>AVERAGE(J3:J32)</f>
        <v>42.482142857142854</v>
      </c>
      <c r="K33" s="20">
        <f>AVERAGE(K3:K32)</f>
        <v>1.2535714285714288</v>
      </c>
      <c r="L33" s="20">
        <f>AVERAGE(L3:L32)</f>
        <v>-6.1259259259259249</v>
      </c>
      <c r="M33" s="20">
        <f>AVERAGE(M3:M32)</f>
        <v>-6.4814814814814818</v>
      </c>
      <c r="N33" s="20">
        <f>AVERAGE(N3:N32)</f>
        <v>-0.35555555555555557</v>
      </c>
    </row>
    <row r="34" spans="1:14" s="20" customFormat="1">
      <c r="A34" s="20" t="s">
        <v>79</v>
      </c>
      <c r="C34" s="20">
        <f>_xlfn.STDEV.P(C3:C32)</f>
        <v>1.1674473578424562</v>
      </c>
      <c r="D34" s="20">
        <f>_xlfn.STDEV.P(D3:D32)</f>
        <v>1.2983793316627037</v>
      </c>
      <c r="E34" s="20">
        <f>_xlfn.STDEV.P(E3:E32)</f>
        <v>0.63743409245366012</v>
      </c>
      <c r="F34" s="20">
        <f>_xlfn.STDEV.P(F3:F32)</f>
        <v>0.18678567634829191</v>
      </c>
      <c r="G34" s="20">
        <f>_xlfn.STDEV.P(G3:G32)</f>
        <v>0.21817424229271429</v>
      </c>
      <c r="H34" s="20">
        <f>_xlfn.STDEV.P(H3:H32)</f>
        <v>0.15434449203720257</v>
      </c>
      <c r="I34" s="20">
        <f>_xlfn.STDEV.P(I3:I32)</f>
        <v>0.97572578951595368</v>
      </c>
      <c r="J34" s="20">
        <f>_xlfn.STDEV.P(J3:J32)</f>
        <v>0.94795025917900955</v>
      </c>
      <c r="K34" s="20">
        <f>_xlfn.STDEV.P(K3:K32)</f>
        <v>0.43710258918174805</v>
      </c>
      <c r="L34" s="20">
        <f>_xlfn.STDEV.P(L3:L32)</f>
        <v>0.150536306910382</v>
      </c>
      <c r="M34" s="20">
        <f>_xlfn.STDEV.P(M3:M32)</f>
        <v>0.18863454189995332</v>
      </c>
      <c r="N34" s="20">
        <f>_xlfn.STDEV.P(N3:N32)</f>
        <v>0.11967032904743324</v>
      </c>
    </row>
    <row r="35" spans="1:14">
      <c r="E35" s="1" t="str">
        <f>IF(ISBLANK(C35),"",(D35-C35))</f>
        <v/>
      </c>
      <c r="H35" s="1" t="str">
        <f>IF(ISBLANK(F35),"",(G35-F35))</f>
        <v/>
      </c>
    </row>
    <row r="36" spans="1:14">
      <c r="E36" s="1" t="str">
        <f>IF(ISBLANK(C36),"",(D36-C36))</f>
        <v/>
      </c>
      <c r="H36" s="1" t="str">
        <f>IF(ISBLANK(F36),"",(G36-F36))</f>
        <v/>
      </c>
    </row>
    <row r="37" spans="1:14">
      <c r="H37" s="1" t="str">
        <f>IF(ISBLANK(F37),"",(G37-F37))</f>
        <v/>
      </c>
    </row>
    <row r="38" spans="1:14">
      <c r="H38" s="1" t="str">
        <f>IF(ISBLANK(F38),"",(G38-F38))</f>
        <v/>
      </c>
    </row>
    <row r="39" spans="1:14">
      <c r="C39" s="1" t="s">
        <v>121</v>
      </c>
      <c r="H39" s="1" t="str">
        <f>IF(ISBLANK(F39),"",(G39-F39))</f>
        <v/>
      </c>
    </row>
    <row r="40" spans="1:14">
      <c r="H40" s="1" t="str">
        <f>IF(ISBLANK(F40),"",(G40-F40))</f>
        <v/>
      </c>
    </row>
    <row r="41" spans="1:14">
      <c r="H41" s="1" t="str">
        <f>IF(ISBLANK(F41),"",(G41-F41))</f>
        <v/>
      </c>
    </row>
    <row r="42" spans="1:14">
      <c r="H42" s="1" t="str">
        <f>IF(ISBLANK(F42),"",(G42-F42))</f>
        <v/>
      </c>
    </row>
    <row r="43" spans="1:14">
      <c r="H43" s="1" t="str">
        <f>IF(ISBLANK(F43),"",(G43-F43))</f>
        <v/>
      </c>
    </row>
    <row r="44" spans="1:14">
      <c r="H44" s="1" t="str">
        <f>IF(ISBLANK(F44),"",(G44-F44))</f>
        <v/>
      </c>
    </row>
    <row r="45" spans="1:14">
      <c r="H45" s="1" t="str">
        <f>IF(ISBLANK(F45),"",(G45-F45))</f>
        <v/>
      </c>
    </row>
    <row r="46" spans="1:14">
      <c r="H46" s="1" t="str">
        <f>IF(ISBLANK(F46),"",(G46-F46))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36"/>
  <sheetViews>
    <sheetView zoomScale="80" zoomScaleNormal="80" workbookViewId="0">
      <selection activeCell="A2" sqref="A2"/>
    </sheetView>
  </sheetViews>
  <sheetFormatPr baseColWidth="10" defaultColWidth="9" defaultRowHeight="14"/>
  <cols>
    <col min="1" max="1" width="15.33203125" style="1" bestFit="1" customWidth="1"/>
    <col min="2" max="2" width="7.5" style="1" customWidth="1"/>
    <col min="3" max="9" width="9" style="1"/>
    <col min="10" max="11" width="9" style="2"/>
    <col min="12" max="16384" width="9" style="1"/>
  </cols>
  <sheetData>
    <row r="1" spans="1:20">
      <c r="C1" s="1" t="s">
        <v>51</v>
      </c>
      <c r="L1" s="1" t="s">
        <v>52</v>
      </c>
    </row>
    <row r="2" spans="1:20" ht="45">
      <c r="A2" s="3" t="s">
        <v>60</v>
      </c>
      <c r="B2" s="3" t="s">
        <v>0</v>
      </c>
      <c r="C2" s="3" t="s">
        <v>96</v>
      </c>
      <c r="D2" s="3" t="s">
        <v>94</v>
      </c>
      <c r="E2" s="3" t="s">
        <v>95</v>
      </c>
      <c r="F2" s="3" t="s">
        <v>97</v>
      </c>
      <c r="G2" s="3" t="s">
        <v>98</v>
      </c>
      <c r="H2" s="3" t="s">
        <v>99</v>
      </c>
      <c r="I2" s="3" t="s">
        <v>100</v>
      </c>
      <c r="J2" s="4" t="s">
        <v>101</v>
      </c>
      <c r="K2" s="4" t="s">
        <v>102</v>
      </c>
      <c r="L2" s="3" t="s">
        <v>96</v>
      </c>
      <c r="M2" s="3" t="s">
        <v>94</v>
      </c>
      <c r="N2" s="3" t="s">
        <v>95</v>
      </c>
      <c r="O2" s="3" t="s">
        <v>97</v>
      </c>
      <c r="P2" s="3" t="s">
        <v>98</v>
      </c>
      <c r="Q2" s="3" t="s">
        <v>99</v>
      </c>
      <c r="R2" s="3" t="s">
        <v>100</v>
      </c>
      <c r="S2" s="4" t="s">
        <v>101</v>
      </c>
      <c r="T2" s="4" t="s">
        <v>102</v>
      </c>
    </row>
    <row r="3" spans="1:20">
      <c r="A3" s="5" t="s">
        <v>61</v>
      </c>
      <c r="B3" s="1">
        <v>1</v>
      </c>
      <c r="C3" s="1">
        <v>1</v>
      </c>
      <c r="D3" s="1">
        <v>45.7</v>
      </c>
      <c r="E3" s="1">
        <v>44.7</v>
      </c>
      <c r="F3" s="1">
        <v>508</v>
      </c>
      <c r="G3" s="1">
        <v>1.8</v>
      </c>
      <c r="H3" s="1">
        <v>2.1</v>
      </c>
      <c r="I3" s="1">
        <v>4.5999999999999996</v>
      </c>
      <c r="J3" s="2">
        <v>11.2</v>
      </c>
      <c r="K3" s="2">
        <v>3.08</v>
      </c>
      <c r="L3" s="1">
        <v>0.7</v>
      </c>
      <c r="M3" s="1">
        <v>44.3</v>
      </c>
      <c r="N3" s="1">
        <v>43.6</v>
      </c>
      <c r="O3" s="1">
        <v>494</v>
      </c>
      <c r="P3" s="1">
        <v>1.9</v>
      </c>
      <c r="Q3" s="1">
        <v>2.1</v>
      </c>
      <c r="R3" s="1">
        <v>5</v>
      </c>
      <c r="S3" s="1">
        <v>11.2</v>
      </c>
      <c r="T3" s="1">
        <v>2.98</v>
      </c>
    </row>
    <row r="4" spans="1:20">
      <c r="A4" s="5"/>
      <c r="B4" s="1">
        <v>2</v>
      </c>
      <c r="C4" s="1">
        <v>1.3</v>
      </c>
      <c r="D4" s="1">
        <v>46.6</v>
      </c>
      <c r="E4" s="1">
        <v>45.3</v>
      </c>
      <c r="F4" s="1">
        <v>507</v>
      </c>
      <c r="G4" s="1">
        <v>1.4</v>
      </c>
      <c r="H4" s="1">
        <v>1.8</v>
      </c>
      <c r="I4" s="1">
        <v>4.4000000000000004</v>
      </c>
      <c r="J4" s="2">
        <v>11.3</v>
      </c>
      <c r="K4" s="2">
        <v>3.1</v>
      </c>
      <c r="L4" s="1">
        <v>1.3</v>
      </c>
      <c r="M4" s="1">
        <v>45.4</v>
      </c>
      <c r="N4" s="1">
        <v>44.1</v>
      </c>
      <c r="O4" s="1">
        <v>492</v>
      </c>
      <c r="P4" s="1">
        <v>1.8</v>
      </c>
      <c r="Q4" s="1">
        <v>2</v>
      </c>
      <c r="R4" s="1">
        <v>5</v>
      </c>
      <c r="S4" s="1">
        <v>11.2</v>
      </c>
      <c r="T4" s="1">
        <v>2.96</v>
      </c>
    </row>
    <row r="5" spans="1:20" s="7" customFormat="1">
      <c r="A5" s="5" t="s">
        <v>62</v>
      </c>
      <c r="B5" s="7">
        <v>1</v>
      </c>
      <c r="C5" s="7">
        <v>1.3</v>
      </c>
      <c r="D5" s="7">
        <v>44.7</v>
      </c>
      <c r="E5" s="7">
        <v>43.3</v>
      </c>
      <c r="F5" s="7">
        <v>555</v>
      </c>
      <c r="G5" s="7">
        <v>0.7</v>
      </c>
      <c r="H5" s="7">
        <v>0.9</v>
      </c>
      <c r="I5" s="7">
        <v>5.2</v>
      </c>
      <c r="J5" s="8">
        <v>11.6</v>
      </c>
      <c r="K5" s="8">
        <v>3.09</v>
      </c>
      <c r="L5" s="7">
        <v>2.2000000000000002</v>
      </c>
      <c r="M5" s="7">
        <v>42.3</v>
      </c>
      <c r="N5" s="7">
        <v>40.1</v>
      </c>
      <c r="O5" s="7">
        <v>549</v>
      </c>
      <c r="P5" s="7">
        <v>2.9</v>
      </c>
      <c r="Q5" s="7">
        <v>3.5</v>
      </c>
      <c r="R5" s="7">
        <v>5.2</v>
      </c>
      <c r="S5" s="7">
        <v>11.6</v>
      </c>
      <c r="T5" s="7">
        <v>3.07</v>
      </c>
    </row>
    <row r="6" spans="1:20" s="7" customFormat="1">
      <c r="A6" s="5"/>
      <c r="B6" s="7">
        <v>2</v>
      </c>
      <c r="C6" s="7">
        <v>1</v>
      </c>
      <c r="D6" s="7">
        <v>44.9</v>
      </c>
      <c r="E6" s="7">
        <v>43.9</v>
      </c>
      <c r="F6" s="7">
        <v>565</v>
      </c>
      <c r="G6" s="7">
        <v>1.6</v>
      </c>
      <c r="H6" s="7">
        <v>1.5</v>
      </c>
      <c r="I6" s="7">
        <v>4.0999999999999996</v>
      </c>
      <c r="J6" s="8">
        <v>11.6</v>
      </c>
      <c r="K6" s="8">
        <v>3.04</v>
      </c>
      <c r="L6" s="7">
        <v>1.5</v>
      </c>
      <c r="M6" s="7">
        <v>42.5</v>
      </c>
      <c r="N6" s="7">
        <v>40.9</v>
      </c>
      <c r="O6" s="7">
        <v>553</v>
      </c>
      <c r="P6" s="7">
        <v>3.6</v>
      </c>
      <c r="Q6" s="7">
        <v>3.4</v>
      </c>
      <c r="R6" s="7">
        <v>4.4000000000000004</v>
      </c>
      <c r="S6" s="7">
        <v>11.5</v>
      </c>
      <c r="T6" s="7">
        <v>3.02</v>
      </c>
    </row>
    <row r="7" spans="1:20" s="7" customFormat="1">
      <c r="A7" s="5" t="s">
        <v>63</v>
      </c>
      <c r="B7" s="7">
        <v>1</v>
      </c>
      <c r="C7" s="7">
        <v>0.6</v>
      </c>
      <c r="D7" s="7">
        <v>42.9</v>
      </c>
      <c r="E7" s="7">
        <v>42.3</v>
      </c>
      <c r="F7" s="7">
        <v>573</v>
      </c>
      <c r="G7" s="7">
        <v>0.8</v>
      </c>
      <c r="H7" s="7">
        <v>1</v>
      </c>
      <c r="I7" s="7">
        <v>5.4</v>
      </c>
      <c r="J7" s="8">
        <v>11.4</v>
      </c>
      <c r="K7" s="8">
        <v>3.14</v>
      </c>
      <c r="L7" s="7">
        <v>0.7</v>
      </c>
      <c r="M7" s="7">
        <v>41.5</v>
      </c>
      <c r="N7" s="7">
        <v>40.799999999999997</v>
      </c>
      <c r="O7" s="7">
        <v>568</v>
      </c>
      <c r="P7" s="7">
        <v>2.6</v>
      </c>
      <c r="Q7" s="7">
        <v>3.8</v>
      </c>
      <c r="R7" s="7">
        <v>4.4000000000000004</v>
      </c>
      <c r="S7" s="7">
        <v>11.4</v>
      </c>
      <c r="T7" s="7">
        <v>3.11</v>
      </c>
    </row>
    <row r="8" spans="1:20" s="7" customFormat="1">
      <c r="A8" s="5"/>
      <c r="B8" s="7">
        <v>2</v>
      </c>
      <c r="C8" s="7">
        <v>0.7</v>
      </c>
      <c r="D8" s="7">
        <v>42.9</v>
      </c>
      <c r="E8" s="7">
        <v>42.2</v>
      </c>
      <c r="F8" s="7">
        <v>567</v>
      </c>
      <c r="G8" s="7">
        <v>0.7</v>
      </c>
      <c r="H8" s="7">
        <v>1.2</v>
      </c>
      <c r="I8" s="7">
        <v>5.5</v>
      </c>
      <c r="J8" s="8">
        <v>11.6</v>
      </c>
      <c r="K8" s="8">
        <v>3.15</v>
      </c>
      <c r="L8" s="7">
        <v>0.4</v>
      </c>
      <c r="M8" s="7">
        <v>42</v>
      </c>
      <c r="N8" s="7">
        <v>41.6</v>
      </c>
      <c r="O8" s="7">
        <v>572</v>
      </c>
      <c r="P8" s="7">
        <v>1.4</v>
      </c>
      <c r="Q8" s="7">
        <v>1.8</v>
      </c>
      <c r="R8" s="7">
        <v>4.5999999999999996</v>
      </c>
      <c r="S8" s="7">
        <v>11.5</v>
      </c>
      <c r="T8" s="7">
        <v>3.1</v>
      </c>
    </row>
    <row r="9" spans="1:20" s="7" customFormat="1">
      <c r="A9" s="5" t="s">
        <v>64</v>
      </c>
      <c r="B9" s="7">
        <v>1</v>
      </c>
      <c r="C9" s="7">
        <v>1</v>
      </c>
      <c r="D9" s="7">
        <v>46.4</v>
      </c>
      <c r="E9" s="7">
        <v>45.4</v>
      </c>
      <c r="F9" s="7">
        <v>518</v>
      </c>
      <c r="G9" s="7">
        <v>1</v>
      </c>
      <c r="H9" s="7">
        <v>1.7</v>
      </c>
      <c r="I9" s="7">
        <v>3.8</v>
      </c>
      <c r="J9" s="8">
        <v>11.1</v>
      </c>
      <c r="K9" s="8">
        <v>3.13</v>
      </c>
      <c r="L9" s="7">
        <v>0.9</v>
      </c>
      <c r="M9" s="7">
        <v>44.2</v>
      </c>
      <c r="N9" s="7">
        <v>43.4</v>
      </c>
      <c r="O9" s="7">
        <v>511</v>
      </c>
      <c r="P9" s="7">
        <v>2</v>
      </c>
      <c r="Q9" s="7">
        <v>2.2999999999999998</v>
      </c>
      <c r="R9" s="7">
        <v>4.9000000000000004</v>
      </c>
      <c r="S9" s="7">
        <v>11.1</v>
      </c>
      <c r="T9" s="7">
        <v>3.16</v>
      </c>
    </row>
    <row r="10" spans="1:20" s="7" customFormat="1">
      <c r="A10" s="5"/>
      <c r="B10" s="7">
        <v>2</v>
      </c>
      <c r="C10" s="7">
        <v>1</v>
      </c>
      <c r="D10" s="7">
        <v>45.5</v>
      </c>
      <c r="E10" s="7">
        <v>44.5</v>
      </c>
      <c r="F10" s="7">
        <v>504</v>
      </c>
      <c r="G10" s="7">
        <v>0.9</v>
      </c>
      <c r="H10" s="7">
        <v>1.2</v>
      </c>
      <c r="I10" s="7">
        <v>4.5</v>
      </c>
      <c r="J10" s="8">
        <v>11.3</v>
      </c>
      <c r="K10" s="8">
        <v>2.99</v>
      </c>
      <c r="L10" s="7">
        <v>0.8</v>
      </c>
      <c r="M10" s="7">
        <v>44</v>
      </c>
      <c r="N10" s="7">
        <v>43.2</v>
      </c>
      <c r="O10" s="7">
        <v>519</v>
      </c>
      <c r="P10" s="7">
        <v>2.4</v>
      </c>
      <c r="Q10" s="7">
        <v>2.9</v>
      </c>
      <c r="R10" s="7">
        <v>5</v>
      </c>
      <c r="S10" s="7">
        <v>11.2</v>
      </c>
      <c r="T10" s="7">
        <v>3.11</v>
      </c>
    </row>
    <row r="11" spans="1:20" s="7" customFormat="1">
      <c r="A11" s="5" t="s">
        <v>65</v>
      </c>
      <c r="B11" s="7">
        <v>1</v>
      </c>
      <c r="C11" s="7">
        <v>0.7</v>
      </c>
      <c r="D11" s="7">
        <v>42.4</v>
      </c>
      <c r="E11" s="7">
        <v>41.7</v>
      </c>
      <c r="F11" s="7">
        <v>531</v>
      </c>
      <c r="G11" s="7">
        <v>1</v>
      </c>
      <c r="H11" s="7">
        <v>1.1000000000000001</v>
      </c>
      <c r="I11" s="7">
        <v>5.0999999999999996</v>
      </c>
      <c r="J11" s="8">
        <v>12</v>
      </c>
      <c r="K11" s="8">
        <v>3.27</v>
      </c>
      <c r="L11" s="7">
        <v>0.6</v>
      </c>
      <c r="M11" s="7">
        <v>41</v>
      </c>
      <c r="N11" s="7">
        <v>40.4</v>
      </c>
      <c r="O11" s="7">
        <v>534</v>
      </c>
      <c r="P11" s="7">
        <v>3.3</v>
      </c>
      <c r="Q11" s="7">
        <v>3.2</v>
      </c>
      <c r="R11" s="7">
        <v>4.9000000000000004</v>
      </c>
      <c r="S11" s="7">
        <v>11.9</v>
      </c>
      <c r="T11" s="7">
        <v>3.26</v>
      </c>
    </row>
    <row r="12" spans="1:20" s="7" customFormat="1">
      <c r="A12" s="5"/>
      <c r="B12" s="7">
        <v>2</v>
      </c>
      <c r="C12" s="7">
        <v>0.7</v>
      </c>
      <c r="D12" s="7">
        <v>42.5</v>
      </c>
      <c r="E12" s="7">
        <v>41.8</v>
      </c>
      <c r="F12" s="7">
        <v>529</v>
      </c>
      <c r="G12" s="7">
        <v>1.4</v>
      </c>
      <c r="H12" s="7">
        <v>1.2</v>
      </c>
      <c r="I12" s="7">
        <v>4</v>
      </c>
      <c r="J12" s="8">
        <v>12</v>
      </c>
      <c r="K12" s="8">
        <v>3.08</v>
      </c>
      <c r="L12" s="7">
        <v>1.5</v>
      </c>
      <c r="M12" s="7">
        <v>41.7</v>
      </c>
      <c r="N12" s="7">
        <v>40.200000000000003</v>
      </c>
      <c r="O12" s="7">
        <v>529</v>
      </c>
      <c r="P12" s="7">
        <v>6.2</v>
      </c>
      <c r="Q12" s="7">
        <v>8.1</v>
      </c>
      <c r="R12" s="7">
        <v>5.2</v>
      </c>
      <c r="S12" s="7">
        <v>12.2</v>
      </c>
      <c r="T12" s="7">
        <v>3.25</v>
      </c>
    </row>
    <row r="13" spans="1:20" s="7" customFormat="1">
      <c r="A13" s="5" t="s">
        <v>66</v>
      </c>
      <c r="B13" s="7">
        <v>1</v>
      </c>
      <c r="C13" s="7">
        <v>0.7</v>
      </c>
      <c r="D13" s="7">
        <v>43.2</v>
      </c>
      <c r="E13" s="7">
        <v>42.5</v>
      </c>
      <c r="F13" s="7">
        <v>558</v>
      </c>
      <c r="G13" s="7">
        <v>1</v>
      </c>
      <c r="H13" s="7">
        <v>1.1000000000000001</v>
      </c>
      <c r="I13" s="7">
        <v>4.5999999999999996</v>
      </c>
      <c r="J13" s="8">
        <v>12.1</v>
      </c>
      <c r="K13" s="8">
        <v>3.45</v>
      </c>
      <c r="L13" s="7">
        <v>1.1000000000000001</v>
      </c>
      <c r="M13" s="7">
        <v>43.2</v>
      </c>
      <c r="N13" s="7">
        <v>42.1</v>
      </c>
      <c r="O13" s="7">
        <v>550</v>
      </c>
      <c r="P13" s="7">
        <v>0.7</v>
      </c>
      <c r="Q13" s="7">
        <v>1</v>
      </c>
      <c r="R13" s="7">
        <v>4.8</v>
      </c>
      <c r="S13" s="7">
        <v>12.1</v>
      </c>
      <c r="T13" s="7">
        <v>3.49</v>
      </c>
    </row>
    <row r="14" spans="1:20" s="7" customFormat="1">
      <c r="A14" s="5"/>
      <c r="B14" s="7">
        <v>2</v>
      </c>
      <c r="C14" s="7">
        <v>0.8</v>
      </c>
      <c r="D14" s="7">
        <v>43.2</v>
      </c>
      <c r="E14" s="7">
        <v>42.4</v>
      </c>
      <c r="F14" s="7">
        <v>546</v>
      </c>
      <c r="G14" s="7">
        <v>1</v>
      </c>
      <c r="H14" s="7">
        <v>1.1000000000000001</v>
      </c>
      <c r="I14" s="7">
        <v>4.5</v>
      </c>
      <c r="J14" s="8">
        <v>12.2</v>
      </c>
      <c r="K14" s="8">
        <v>3.45</v>
      </c>
      <c r="L14" s="7">
        <v>1.3</v>
      </c>
      <c r="M14" s="7">
        <v>43.5</v>
      </c>
      <c r="N14" s="7">
        <v>42.2</v>
      </c>
      <c r="O14" s="7">
        <v>551</v>
      </c>
      <c r="P14" s="7">
        <v>1.2</v>
      </c>
      <c r="Q14" s="7">
        <v>1.7</v>
      </c>
      <c r="R14" s="7">
        <v>4.5</v>
      </c>
      <c r="S14" s="7">
        <v>12.3</v>
      </c>
      <c r="T14" s="7">
        <v>3.5</v>
      </c>
    </row>
    <row r="15" spans="1:20" s="7" customFormat="1">
      <c r="A15" s="5" t="s">
        <v>67</v>
      </c>
      <c r="B15" s="7">
        <v>1</v>
      </c>
      <c r="C15" s="7">
        <v>1.4</v>
      </c>
      <c r="D15" s="7">
        <v>45.9</v>
      </c>
      <c r="E15" s="7">
        <v>44.5</v>
      </c>
      <c r="F15" s="7">
        <v>534</v>
      </c>
      <c r="G15" s="7">
        <v>1.5</v>
      </c>
      <c r="H15" s="7">
        <v>1.6</v>
      </c>
      <c r="I15" s="7">
        <v>4.3</v>
      </c>
      <c r="J15" s="8">
        <v>11.3</v>
      </c>
      <c r="K15" s="8">
        <v>2.95</v>
      </c>
      <c r="L15" s="7">
        <v>1</v>
      </c>
      <c r="M15" s="7">
        <v>42.7</v>
      </c>
      <c r="N15" s="7">
        <v>41.7</v>
      </c>
      <c r="O15" s="7">
        <v>535</v>
      </c>
      <c r="P15" s="7">
        <v>2.2000000000000002</v>
      </c>
      <c r="Q15" s="7">
        <v>4.0999999999999996</v>
      </c>
      <c r="R15" s="7">
        <v>4.5</v>
      </c>
      <c r="S15" s="7">
        <v>11.1</v>
      </c>
      <c r="T15" s="7">
        <v>3.03</v>
      </c>
    </row>
    <row r="16" spans="1:20" s="7" customFormat="1">
      <c r="A16" s="5"/>
      <c r="B16" s="7">
        <v>2</v>
      </c>
      <c r="C16" s="7">
        <v>1.6</v>
      </c>
      <c r="D16" s="7">
        <v>46.3</v>
      </c>
      <c r="E16" s="7">
        <v>44.6</v>
      </c>
      <c r="F16" s="7">
        <v>533</v>
      </c>
      <c r="G16" s="7">
        <v>1.2</v>
      </c>
      <c r="H16" s="7">
        <v>2.9</v>
      </c>
      <c r="I16" s="7">
        <v>4.5</v>
      </c>
      <c r="J16" s="8">
        <v>11.3</v>
      </c>
      <c r="K16" s="8">
        <v>3.01</v>
      </c>
      <c r="L16" s="7">
        <v>1.2</v>
      </c>
      <c r="M16" s="7">
        <v>43.2</v>
      </c>
      <c r="N16" s="7">
        <v>42</v>
      </c>
      <c r="O16" s="7">
        <v>543</v>
      </c>
      <c r="P16" s="7">
        <v>2.2000000000000002</v>
      </c>
      <c r="Q16" s="7">
        <v>4.8</v>
      </c>
      <c r="R16" s="7">
        <v>4.3</v>
      </c>
      <c r="S16" s="7">
        <v>11.2</v>
      </c>
      <c r="T16" s="7">
        <v>2.99</v>
      </c>
    </row>
    <row r="17" spans="1:20" s="7" customFormat="1">
      <c r="A17" s="5" t="s">
        <v>68</v>
      </c>
      <c r="B17" s="7">
        <v>1</v>
      </c>
      <c r="C17" s="7">
        <v>2.4</v>
      </c>
      <c r="D17" s="7">
        <v>44.8</v>
      </c>
      <c r="E17" s="7">
        <v>42.4</v>
      </c>
      <c r="F17" s="7">
        <v>556</v>
      </c>
      <c r="G17" s="7">
        <v>1</v>
      </c>
      <c r="H17" s="7">
        <v>1.1000000000000001</v>
      </c>
      <c r="I17" s="7">
        <v>4.7</v>
      </c>
      <c r="J17" s="8">
        <v>11.3</v>
      </c>
      <c r="K17" s="8">
        <v>2.85</v>
      </c>
      <c r="L17" s="7">
        <v>1</v>
      </c>
      <c r="M17" s="7">
        <v>43</v>
      </c>
      <c r="N17" s="7">
        <v>42</v>
      </c>
      <c r="O17" s="7">
        <v>566</v>
      </c>
      <c r="P17" s="7">
        <v>1.2</v>
      </c>
      <c r="Q17" s="7">
        <v>2.5</v>
      </c>
      <c r="R17" s="7">
        <v>4.5</v>
      </c>
      <c r="S17" s="7">
        <v>11.2</v>
      </c>
      <c r="T17" s="7">
        <v>2.77</v>
      </c>
    </row>
    <row r="18" spans="1:20" s="7" customFormat="1">
      <c r="A18" s="5"/>
      <c r="B18" s="7">
        <v>2</v>
      </c>
      <c r="C18" s="7">
        <v>1.3</v>
      </c>
      <c r="D18" s="7">
        <v>44.2</v>
      </c>
      <c r="E18" s="7">
        <v>42.9</v>
      </c>
      <c r="F18" s="7">
        <v>558</v>
      </c>
      <c r="G18" s="7">
        <v>0.8</v>
      </c>
      <c r="H18" s="7">
        <v>0.9</v>
      </c>
      <c r="I18" s="7">
        <v>4.8</v>
      </c>
      <c r="J18" s="8">
        <v>11.3</v>
      </c>
      <c r="K18" s="8">
        <v>2.79</v>
      </c>
      <c r="L18" s="7">
        <v>1.1000000000000001</v>
      </c>
      <c r="M18" s="7">
        <v>42.8</v>
      </c>
      <c r="N18" s="7">
        <v>41.7</v>
      </c>
      <c r="O18" s="7">
        <v>570</v>
      </c>
      <c r="P18" s="7">
        <v>1.6</v>
      </c>
      <c r="Q18" s="7">
        <v>2.9</v>
      </c>
      <c r="R18" s="7">
        <v>5</v>
      </c>
      <c r="S18" s="7">
        <v>11.3</v>
      </c>
      <c r="T18" s="7">
        <v>2.78</v>
      </c>
    </row>
    <row r="19" spans="1:20" s="7" customFormat="1">
      <c r="A19" s="5" t="s">
        <v>69</v>
      </c>
      <c r="B19" s="7">
        <v>1</v>
      </c>
      <c r="C19" s="7">
        <v>0.7</v>
      </c>
      <c r="D19" s="7">
        <v>42.3</v>
      </c>
      <c r="E19" s="7">
        <v>41.6</v>
      </c>
      <c r="F19" s="7">
        <v>542</v>
      </c>
      <c r="G19" s="7">
        <v>1.2</v>
      </c>
      <c r="H19" s="7">
        <v>1.7</v>
      </c>
      <c r="I19" s="7">
        <v>3.6</v>
      </c>
      <c r="J19" s="8">
        <v>11.3</v>
      </c>
      <c r="K19" s="8">
        <v>2.82</v>
      </c>
      <c r="L19" s="7">
        <v>0.7</v>
      </c>
      <c r="M19" s="7">
        <v>40.1</v>
      </c>
      <c r="N19" s="7">
        <v>39.4</v>
      </c>
      <c r="O19" s="7">
        <v>537</v>
      </c>
      <c r="P19" s="7">
        <v>1.5</v>
      </c>
      <c r="Q19" s="7">
        <v>2.4</v>
      </c>
      <c r="R19" s="7">
        <v>3.4</v>
      </c>
      <c r="S19" s="7">
        <v>11.3</v>
      </c>
      <c r="T19" s="7">
        <v>2.76</v>
      </c>
    </row>
    <row r="20" spans="1:20" s="7" customFormat="1">
      <c r="A20" s="5"/>
      <c r="B20" s="7">
        <v>2</v>
      </c>
      <c r="C20" s="7">
        <v>1.2</v>
      </c>
      <c r="D20" s="7">
        <v>41.8</v>
      </c>
      <c r="E20" s="7">
        <v>40.6</v>
      </c>
      <c r="F20" s="7">
        <v>551</v>
      </c>
      <c r="G20" s="7">
        <v>1.2</v>
      </c>
      <c r="H20" s="7">
        <v>1.9</v>
      </c>
      <c r="I20" s="7">
        <v>3.6</v>
      </c>
      <c r="J20" s="8">
        <v>11.4</v>
      </c>
      <c r="K20" s="8">
        <v>2.81</v>
      </c>
      <c r="L20" s="7">
        <v>1.2</v>
      </c>
      <c r="M20" s="7">
        <v>40.6</v>
      </c>
      <c r="N20" s="7">
        <v>39.4</v>
      </c>
      <c r="O20" s="7">
        <v>541</v>
      </c>
      <c r="P20" s="7">
        <v>1.7</v>
      </c>
      <c r="Q20" s="7">
        <v>2.6</v>
      </c>
      <c r="R20" s="7">
        <v>3.6</v>
      </c>
      <c r="S20" s="7">
        <v>11.3</v>
      </c>
      <c r="T20" s="7">
        <v>2.8</v>
      </c>
    </row>
    <row r="21" spans="1:20" s="7" customFormat="1">
      <c r="A21" s="5" t="s">
        <v>70</v>
      </c>
      <c r="B21" s="7">
        <v>1</v>
      </c>
      <c r="C21" s="7">
        <v>0.3</v>
      </c>
      <c r="D21" s="7">
        <v>43.2</v>
      </c>
      <c r="E21" s="7">
        <v>42.9</v>
      </c>
      <c r="F21" s="7">
        <v>527</v>
      </c>
      <c r="G21" s="7">
        <v>0.6</v>
      </c>
      <c r="H21" s="7">
        <v>0.9</v>
      </c>
      <c r="I21" s="7">
        <v>4.4000000000000004</v>
      </c>
      <c r="J21" s="8">
        <v>11.8</v>
      </c>
      <c r="K21" s="8">
        <v>3.17</v>
      </c>
      <c r="L21" s="7">
        <v>0.6</v>
      </c>
      <c r="M21" s="7">
        <v>42.1</v>
      </c>
      <c r="N21" s="7">
        <v>41.5</v>
      </c>
      <c r="O21" s="7">
        <v>523</v>
      </c>
      <c r="P21" s="7">
        <v>2.5</v>
      </c>
      <c r="Q21" s="7">
        <v>2.2000000000000002</v>
      </c>
      <c r="R21" s="7">
        <v>4.5999999999999996</v>
      </c>
      <c r="S21" s="7">
        <v>11.8</v>
      </c>
      <c r="T21" s="7">
        <v>3.19</v>
      </c>
    </row>
    <row r="22" spans="1:20" s="7" customFormat="1">
      <c r="A22" s="5"/>
      <c r="B22" s="7">
        <v>2</v>
      </c>
      <c r="C22" s="7">
        <v>0.4</v>
      </c>
      <c r="D22" s="7">
        <v>43</v>
      </c>
      <c r="E22" s="7">
        <v>42.7</v>
      </c>
      <c r="F22" s="7">
        <v>526</v>
      </c>
      <c r="G22" s="7">
        <v>0.9</v>
      </c>
      <c r="H22" s="7">
        <v>1</v>
      </c>
      <c r="I22" s="7">
        <v>4.3</v>
      </c>
      <c r="J22" s="8">
        <v>11.8</v>
      </c>
      <c r="K22" s="8">
        <v>3.12</v>
      </c>
      <c r="L22" s="7">
        <v>0.5</v>
      </c>
      <c r="M22" s="7">
        <v>41.9</v>
      </c>
      <c r="N22" s="7">
        <v>41.4</v>
      </c>
      <c r="O22" s="7">
        <v>531</v>
      </c>
      <c r="P22" s="7">
        <v>1.8</v>
      </c>
      <c r="Q22" s="7">
        <v>1.6</v>
      </c>
      <c r="R22" s="7">
        <v>4.8</v>
      </c>
      <c r="S22" s="7">
        <v>11.7</v>
      </c>
      <c r="T22" s="7">
        <v>3.19</v>
      </c>
    </row>
    <row r="23" spans="1:20" s="7" customFormat="1">
      <c r="A23" s="5" t="s">
        <v>71</v>
      </c>
      <c r="B23" s="7">
        <v>1</v>
      </c>
      <c r="C23" s="7">
        <v>1.3</v>
      </c>
      <c r="D23" s="7">
        <v>44.8</v>
      </c>
      <c r="E23" s="7">
        <v>43.5</v>
      </c>
      <c r="F23" s="7">
        <v>537</v>
      </c>
      <c r="G23" s="7">
        <v>1.2</v>
      </c>
      <c r="H23" s="7">
        <v>1.9</v>
      </c>
      <c r="I23" s="7">
        <v>3.8</v>
      </c>
      <c r="J23" s="8">
        <v>11.5</v>
      </c>
      <c r="K23" s="8">
        <v>3.11</v>
      </c>
      <c r="L23" s="7">
        <v>1.4</v>
      </c>
      <c r="M23" s="7">
        <v>42.4</v>
      </c>
      <c r="N23" s="7">
        <v>41</v>
      </c>
      <c r="O23" s="7">
        <v>544</v>
      </c>
      <c r="P23" s="7">
        <v>2.1</v>
      </c>
      <c r="Q23" s="7">
        <v>2.7</v>
      </c>
      <c r="R23" s="7">
        <v>3.9</v>
      </c>
      <c r="S23" s="7">
        <v>11.5</v>
      </c>
      <c r="T23" s="7">
        <v>3.13</v>
      </c>
    </row>
    <row r="24" spans="1:20" s="7" customFormat="1">
      <c r="A24" s="5"/>
      <c r="B24" s="7">
        <v>2</v>
      </c>
      <c r="C24" s="7">
        <v>1.7</v>
      </c>
      <c r="D24" s="7">
        <v>44.8</v>
      </c>
      <c r="E24" s="7">
        <v>43.1</v>
      </c>
      <c r="F24" s="7">
        <v>548</v>
      </c>
      <c r="G24" s="7">
        <v>1.2</v>
      </c>
      <c r="H24" s="7">
        <v>1.3</v>
      </c>
      <c r="I24" s="7">
        <v>3.8</v>
      </c>
      <c r="J24" s="8">
        <v>11.5</v>
      </c>
      <c r="K24" s="8">
        <v>3.04</v>
      </c>
      <c r="L24" s="7">
        <v>2.1</v>
      </c>
      <c r="M24" s="7">
        <v>43.6</v>
      </c>
      <c r="N24" s="7">
        <v>41.5</v>
      </c>
      <c r="O24" s="7">
        <v>545</v>
      </c>
      <c r="P24" s="7">
        <v>2.9</v>
      </c>
      <c r="Q24" s="7">
        <v>2.8</v>
      </c>
      <c r="R24" s="7">
        <v>3.6</v>
      </c>
      <c r="S24" s="7">
        <v>11.4</v>
      </c>
      <c r="T24" s="7">
        <v>3.05</v>
      </c>
    </row>
    <row r="25" spans="1:20" s="7" customFormat="1">
      <c r="A25" s="5" t="s">
        <v>72</v>
      </c>
      <c r="B25" s="7">
        <v>1</v>
      </c>
      <c r="C25" s="7">
        <v>1.4</v>
      </c>
      <c r="D25" s="7">
        <v>43.1</v>
      </c>
      <c r="E25" s="7">
        <v>41.8</v>
      </c>
      <c r="F25" s="7">
        <v>561</v>
      </c>
      <c r="G25" s="7">
        <v>0.7</v>
      </c>
      <c r="H25" s="7">
        <v>1</v>
      </c>
      <c r="I25" s="7">
        <v>3.4</v>
      </c>
      <c r="J25" s="8">
        <v>12.4</v>
      </c>
      <c r="K25" s="8">
        <v>3.4</v>
      </c>
      <c r="L25" s="7">
        <v>1</v>
      </c>
      <c r="M25" s="7">
        <v>41.8</v>
      </c>
      <c r="N25" s="7">
        <v>40.799999999999997</v>
      </c>
      <c r="O25" s="7">
        <v>568</v>
      </c>
      <c r="P25" s="7">
        <v>0.9</v>
      </c>
      <c r="Q25" s="7">
        <v>1.2</v>
      </c>
      <c r="R25" s="7">
        <v>5.4</v>
      </c>
      <c r="S25" s="7">
        <v>12.4</v>
      </c>
      <c r="T25" s="7">
        <v>3.47</v>
      </c>
    </row>
    <row r="26" spans="1:20" s="7" customFormat="1">
      <c r="A26" s="5"/>
      <c r="B26" s="7">
        <v>2</v>
      </c>
      <c r="C26" s="7">
        <v>1.5</v>
      </c>
      <c r="D26" s="7">
        <v>43.6</v>
      </c>
      <c r="E26" s="7">
        <v>42</v>
      </c>
      <c r="F26" s="7">
        <v>564</v>
      </c>
      <c r="G26" s="7">
        <v>1.1000000000000001</v>
      </c>
      <c r="H26" s="7">
        <v>1.2</v>
      </c>
      <c r="I26" s="7">
        <v>5</v>
      </c>
      <c r="J26" s="8">
        <v>12.2</v>
      </c>
      <c r="K26" s="8">
        <v>3.41</v>
      </c>
      <c r="L26" s="7">
        <v>1.4</v>
      </c>
      <c r="M26" s="7">
        <v>41.9</v>
      </c>
      <c r="N26" s="7">
        <v>40.5</v>
      </c>
      <c r="O26" s="7">
        <v>562</v>
      </c>
      <c r="P26" s="7">
        <v>1.9</v>
      </c>
      <c r="Q26" s="7">
        <v>2.2999999999999998</v>
      </c>
      <c r="R26" s="7">
        <v>5.2</v>
      </c>
      <c r="S26" s="7">
        <v>12.2</v>
      </c>
      <c r="T26" s="7">
        <v>3.45</v>
      </c>
    </row>
    <row r="27" spans="1:20" s="7" customFormat="1">
      <c r="A27" s="5" t="s">
        <v>73</v>
      </c>
      <c r="B27" s="7">
        <v>1</v>
      </c>
      <c r="C27" s="1">
        <v>0.9</v>
      </c>
      <c r="D27" s="1">
        <v>42</v>
      </c>
      <c r="E27" s="1">
        <v>41.1</v>
      </c>
      <c r="F27" s="1">
        <v>513</v>
      </c>
      <c r="G27" s="1">
        <v>1.2</v>
      </c>
      <c r="H27" s="1">
        <v>2</v>
      </c>
      <c r="I27" s="1">
        <v>4.9000000000000004</v>
      </c>
      <c r="J27" s="2">
        <v>12.3</v>
      </c>
      <c r="K27" s="2">
        <v>3.01</v>
      </c>
      <c r="L27" s="1">
        <v>0.9</v>
      </c>
      <c r="M27" s="1">
        <v>41.1</v>
      </c>
      <c r="N27" s="1">
        <v>40.299999999999997</v>
      </c>
      <c r="O27" s="1">
        <v>517</v>
      </c>
      <c r="P27" s="1">
        <v>1.5</v>
      </c>
      <c r="Q27" s="1">
        <v>3.6</v>
      </c>
      <c r="R27" s="1">
        <v>5.0999999999999996</v>
      </c>
      <c r="S27" s="1">
        <v>11.2</v>
      </c>
      <c r="T27" s="1">
        <v>3</v>
      </c>
    </row>
    <row r="28" spans="1:20" s="7" customFormat="1">
      <c r="A28" s="5"/>
      <c r="B28" s="7">
        <v>2</v>
      </c>
      <c r="C28" s="1">
        <v>0.9</v>
      </c>
      <c r="D28" s="1">
        <v>41.7</v>
      </c>
      <c r="E28" s="1">
        <v>40.799999999999997</v>
      </c>
      <c r="F28" s="1">
        <v>489</v>
      </c>
      <c r="G28" s="1">
        <v>1.9</v>
      </c>
      <c r="H28" s="1">
        <v>2.2000000000000002</v>
      </c>
      <c r="I28" s="1">
        <v>5.2</v>
      </c>
      <c r="J28" s="2">
        <v>12.9</v>
      </c>
      <c r="K28" s="2">
        <v>2.95</v>
      </c>
      <c r="L28" s="1">
        <v>0.7</v>
      </c>
      <c r="M28" s="1">
        <v>40.5</v>
      </c>
      <c r="N28" s="1">
        <v>39.799999999999997</v>
      </c>
      <c r="O28" s="1">
        <v>511</v>
      </c>
      <c r="P28" s="1">
        <v>1.5</v>
      </c>
      <c r="Q28" s="1">
        <v>3.7</v>
      </c>
      <c r="R28" s="1">
        <v>5.7</v>
      </c>
      <c r="S28" s="1">
        <v>11.3</v>
      </c>
      <c r="T28" s="1">
        <v>2.92</v>
      </c>
    </row>
    <row r="29" spans="1:20" s="7" customFormat="1">
      <c r="A29" s="5" t="s">
        <v>74</v>
      </c>
      <c r="B29" s="7">
        <v>1</v>
      </c>
      <c r="C29" s="1">
        <v>1.8</v>
      </c>
      <c r="D29" s="1">
        <v>45.1</v>
      </c>
      <c r="E29" s="1">
        <v>43.3</v>
      </c>
      <c r="F29" s="1">
        <v>566</v>
      </c>
      <c r="G29" s="1">
        <v>0.9</v>
      </c>
      <c r="H29" s="1">
        <v>1.3</v>
      </c>
      <c r="I29" s="1">
        <v>5.3</v>
      </c>
      <c r="J29" s="2">
        <v>11.5</v>
      </c>
      <c r="K29" s="2">
        <v>3.06</v>
      </c>
      <c r="L29" s="1">
        <v>1.4</v>
      </c>
      <c r="M29" s="1">
        <v>43.5</v>
      </c>
      <c r="N29" s="1">
        <v>42.1</v>
      </c>
      <c r="O29" s="1">
        <v>571</v>
      </c>
      <c r="P29" s="1">
        <v>1.5</v>
      </c>
      <c r="Q29" s="1">
        <v>1.7</v>
      </c>
      <c r="R29" s="1">
        <v>4.5</v>
      </c>
      <c r="S29" s="1">
        <v>11.4</v>
      </c>
      <c r="T29" s="1">
        <v>3.07</v>
      </c>
    </row>
    <row r="30" spans="1:20" s="7" customFormat="1">
      <c r="A30" s="5"/>
      <c r="B30" s="7">
        <v>2</v>
      </c>
      <c r="C30" s="1">
        <v>1.7</v>
      </c>
      <c r="D30" s="1">
        <v>45.2</v>
      </c>
      <c r="E30" s="1">
        <v>43.4</v>
      </c>
      <c r="F30" s="1">
        <v>544</v>
      </c>
      <c r="G30" s="1">
        <v>2.5</v>
      </c>
      <c r="H30" s="1">
        <v>2.4</v>
      </c>
      <c r="I30" s="1">
        <v>4.8</v>
      </c>
      <c r="J30" s="2">
        <v>11.4</v>
      </c>
      <c r="K30" s="2">
        <v>3.04</v>
      </c>
      <c r="L30" s="1">
        <v>1.5</v>
      </c>
      <c r="M30" s="1">
        <v>43</v>
      </c>
      <c r="N30" s="1">
        <v>41.6</v>
      </c>
      <c r="O30" s="1">
        <v>565</v>
      </c>
      <c r="P30" s="1">
        <v>3.2</v>
      </c>
      <c r="Q30" s="1">
        <v>4.2</v>
      </c>
      <c r="R30" s="1">
        <v>4.8</v>
      </c>
      <c r="S30" s="1">
        <v>11.4</v>
      </c>
      <c r="T30" s="1">
        <v>3.05</v>
      </c>
    </row>
    <row r="31" spans="1:20" s="7" customFormat="1">
      <c r="A31" s="5" t="s">
        <v>75</v>
      </c>
      <c r="B31" s="7">
        <v>1</v>
      </c>
      <c r="C31" s="1">
        <v>1.5</v>
      </c>
      <c r="D31" s="1">
        <v>44.8</v>
      </c>
      <c r="E31" s="1">
        <v>43.3</v>
      </c>
      <c r="F31" s="1">
        <v>560</v>
      </c>
      <c r="G31" s="1">
        <v>1.1000000000000001</v>
      </c>
      <c r="H31" s="1">
        <v>1.5</v>
      </c>
      <c r="I31" s="1">
        <v>5.4</v>
      </c>
      <c r="J31" s="2">
        <v>11.4</v>
      </c>
      <c r="K31" s="2">
        <v>2.79</v>
      </c>
      <c r="L31" s="1">
        <v>1.4</v>
      </c>
      <c r="M31" s="1">
        <v>43</v>
      </c>
      <c r="N31" s="1">
        <v>41.6</v>
      </c>
      <c r="O31" s="1">
        <v>567</v>
      </c>
      <c r="P31" s="1">
        <v>2.1</v>
      </c>
      <c r="Q31" s="1">
        <v>4.3</v>
      </c>
      <c r="R31" s="1">
        <v>6.4</v>
      </c>
      <c r="S31" s="1">
        <v>11.4</v>
      </c>
      <c r="T31" s="1">
        <v>3.02</v>
      </c>
    </row>
    <row r="32" spans="1:20" s="7" customFormat="1">
      <c r="A32" s="5"/>
      <c r="B32" s="7">
        <v>2</v>
      </c>
      <c r="C32" s="1">
        <v>1.3</v>
      </c>
      <c r="D32" s="1">
        <v>44.5</v>
      </c>
      <c r="E32" s="1">
        <v>43.1</v>
      </c>
      <c r="F32" s="1">
        <v>554</v>
      </c>
      <c r="G32" s="1">
        <v>1.2</v>
      </c>
      <c r="H32" s="1">
        <v>1.7</v>
      </c>
      <c r="I32" s="1">
        <v>5.3</v>
      </c>
      <c r="J32" s="2">
        <v>11.4</v>
      </c>
      <c r="K32" s="2">
        <v>3</v>
      </c>
      <c r="L32" s="1">
        <v>2</v>
      </c>
      <c r="M32" s="1">
        <v>42.7</v>
      </c>
      <c r="N32" s="1">
        <v>40.799999999999997</v>
      </c>
      <c r="O32" s="1">
        <v>564</v>
      </c>
      <c r="P32" s="1">
        <v>3.2</v>
      </c>
      <c r="Q32" s="1">
        <v>5.0999999999999996</v>
      </c>
      <c r="R32" s="1">
        <v>6.3</v>
      </c>
      <c r="S32" s="1">
        <v>11.5</v>
      </c>
      <c r="T32" s="1">
        <v>3.02</v>
      </c>
    </row>
    <row r="33" spans="1:20" s="7" customFormat="1">
      <c r="A33" s="5" t="s">
        <v>76</v>
      </c>
      <c r="B33" s="7">
        <v>1</v>
      </c>
      <c r="C33" s="7">
        <v>0.8</v>
      </c>
      <c r="D33" s="7">
        <v>43.4</v>
      </c>
      <c r="E33" s="7">
        <v>42.6</v>
      </c>
      <c r="F33" s="7">
        <v>603</v>
      </c>
      <c r="G33" s="7">
        <v>0.5</v>
      </c>
      <c r="H33" s="7">
        <v>0.8</v>
      </c>
      <c r="I33" s="7">
        <v>5.0999999999999996</v>
      </c>
      <c r="J33" s="8">
        <v>11.7</v>
      </c>
      <c r="K33" s="8">
        <v>3.31</v>
      </c>
      <c r="L33" s="7">
        <v>0.8</v>
      </c>
      <c r="M33" s="7">
        <v>43.3</v>
      </c>
      <c r="N33" s="7">
        <v>42.5</v>
      </c>
      <c r="O33" s="7">
        <v>618</v>
      </c>
      <c r="P33" s="7">
        <v>2</v>
      </c>
      <c r="Q33" s="7">
        <v>2.4</v>
      </c>
      <c r="R33" s="7">
        <v>5.2</v>
      </c>
      <c r="S33" s="7">
        <v>11.5</v>
      </c>
      <c r="T33" s="7">
        <v>3.31</v>
      </c>
    </row>
    <row r="34" spans="1:20" s="7" customFormat="1">
      <c r="A34" s="5" t="s">
        <v>77</v>
      </c>
      <c r="B34" s="7">
        <v>1</v>
      </c>
      <c r="C34" s="7">
        <v>1.5</v>
      </c>
      <c r="D34" s="7">
        <v>43.6</v>
      </c>
      <c r="E34" s="7">
        <v>42.1</v>
      </c>
      <c r="F34" s="7">
        <v>507</v>
      </c>
      <c r="G34" s="7">
        <v>1</v>
      </c>
      <c r="H34" s="7">
        <v>1.5</v>
      </c>
      <c r="I34" s="7">
        <v>3.5</v>
      </c>
      <c r="J34" s="8">
        <v>12.1</v>
      </c>
      <c r="K34" s="8">
        <v>3.28</v>
      </c>
      <c r="L34" s="7">
        <v>1.4</v>
      </c>
      <c r="M34" s="7">
        <v>42.6</v>
      </c>
      <c r="N34" s="7">
        <v>41.2</v>
      </c>
      <c r="O34" s="7">
        <v>495</v>
      </c>
      <c r="P34" s="7">
        <v>1.5</v>
      </c>
      <c r="Q34" s="7">
        <v>1.9</v>
      </c>
      <c r="R34" s="7">
        <v>3.4</v>
      </c>
      <c r="S34" s="7">
        <v>12.1</v>
      </c>
      <c r="T34" s="7">
        <v>3.31</v>
      </c>
    </row>
    <row r="35" spans="1:20" s="20" customFormat="1">
      <c r="A35" s="20" t="s">
        <v>78</v>
      </c>
      <c r="C35" s="20">
        <f t="shared" ref="C35:T35" si="0">AVERAGE(C3:C34)</f>
        <v>1.1374999999999997</v>
      </c>
      <c r="D35" s="20">
        <f t="shared" si="0"/>
        <v>44.031249999999993</v>
      </c>
      <c r="E35" s="20">
        <f t="shared" si="0"/>
        <v>42.884374999999984</v>
      </c>
      <c r="F35" s="20">
        <f t="shared" si="0"/>
        <v>541.6875</v>
      </c>
      <c r="G35" s="20">
        <f t="shared" si="0"/>
        <v>1.1312499999999999</v>
      </c>
      <c r="H35" s="20">
        <f t="shared" si="0"/>
        <v>1.4593749999999999</v>
      </c>
      <c r="I35" s="20">
        <f t="shared" si="0"/>
        <v>4.5437500000000002</v>
      </c>
      <c r="J35" s="20">
        <f t="shared" si="0"/>
        <v>11.6625</v>
      </c>
      <c r="K35" s="20">
        <f t="shared" si="0"/>
        <v>3.0903125000000014</v>
      </c>
      <c r="L35" s="20">
        <f t="shared" si="0"/>
        <v>1.1343749999999999</v>
      </c>
      <c r="M35" s="20">
        <f t="shared" si="0"/>
        <v>42.543749999999996</v>
      </c>
      <c r="N35" s="20">
        <f t="shared" si="0"/>
        <v>41.418749999999989</v>
      </c>
      <c r="O35" s="20">
        <f t="shared" si="0"/>
        <v>543.59375</v>
      </c>
      <c r="P35" s="20">
        <f t="shared" si="0"/>
        <v>2.15625</v>
      </c>
      <c r="Q35" s="20">
        <f t="shared" si="0"/>
        <v>2.9625000000000004</v>
      </c>
      <c r="R35" s="20">
        <f t="shared" si="0"/>
        <v>4.7531250000000007</v>
      </c>
      <c r="S35" s="20">
        <f t="shared" si="0"/>
        <v>11.543749999999999</v>
      </c>
      <c r="T35" s="20">
        <f t="shared" si="0"/>
        <v>3.1037499999999993</v>
      </c>
    </row>
    <row r="36" spans="1:20" s="20" customFormat="1">
      <c r="A36" s="20" t="s">
        <v>79</v>
      </c>
      <c r="C36" s="20">
        <f t="shared" ref="C36:T36" si="1">_xlfn.STDEV.P(C3:C34)</f>
        <v>0.44913110558054298</v>
      </c>
      <c r="D36" s="20">
        <f t="shared" si="1"/>
        <v>1.3918148000003447</v>
      </c>
      <c r="E36" s="20">
        <f t="shared" si="1"/>
        <v>1.2119481669506331</v>
      </c>
      <c r="F36" s="20">
        <f t="shared" si="1"/>
        <v>24.336748832783726</v>
      </c>
      <c r="G36" s="20">
        <f t="shared" si="1"/>
        <v>0.40189978539432009</v>
      </c>
      <c r="H36" s="20">
        <f t="shared" si="1"/>
        <v>0.49235364259341163</v>
      </c>
      <c r="I36" s="20">
        <f t="shared" si="1"/>
        <v>0.61234054046747477</v>
      </c>
      <c r="J36" s="20">
        <f t="shared" si="1"/>
        <v>0.41814321709194313</v>
      </c>
      <c r="K36" s="20">
        <f t="shared" si="1"/>
        <v>0.18180491562042539</v>
      </c>
      <c r="L36" s="20">
        <f t="shared" si="1"/>
        <v>0.44343078307104544</v>
      </c>
      <c r="M36" s="20">
        <f t="shared" si="1"/>
        <v>1.1642963271865108</v>
      </c>
      <c r="N36" s="20">
        <f t="shared" si="1"/>
        <v>1.1383753500054372</v>
      </c>
      <c r="O36" s="20">
        <f t="shared" si="1"/>
        <v>27.038004936339146</v>
      </c>
      <c r="P36" s="20">
        <f t="shared" si="1"/>
        <v>1.0096216803833014</v>
      </c>
      <c r="Q36" s="20">
        <f t="shared" si="1"/>
        <v>1.3674223012661435</v>
      </c>
      <c r="R36" s="20">
        <f t="shared" si="1"/>
        <v>0.69461516998622275</v>
      </c>
      <c r="S36" s="20">
        <f t="shared" si="1"/>
        <v>0.37327729304097784</v>
      </c>
      <c r="T36" s="20">
        <f t="shared" si="1"/>
        <v>0.19878930428974301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age, sex, visual acuity</vt:lpstr>
      <vt:lpstr>AXL</vt:lpstr>
      <vt:lpstr>CR </vt:lpstr>
      <vt:lpstr>MR</vt:lpstr>
      <vt:lpstr>specular microscopy</vt:lpstr>
      <vt:lpstr>aberrometer</vt:lpstr>
      <vt:lpstr>pentacam</vt:lpstr>
      <vt:lpstr>orbscan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DM500T6Z</dc:creator>
  <cp:lastModifiedBy>Microsoft Office User</cp:lastModifiedBy>
  <dcterms:created xsi:type="dcterms:W3CDTF">2017-04-08T02:40:28Z</dcterms:created>
  <dcterms:modified xsi:type="dcterms:W3CDTF">2019-05-31T08:08:44Z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2A10988383EF6C4CA73998DEF84641000F1C4B3D42E8B46EC7AEA7936D76A6B1</vt:lpwstr>
  </property>
  <property fmtid="{D5CDD505-2E9C-101B-9397-08002B2CF9AE}" pid="2" name="NSCPROP">
    <vt:lpwstr>NSCCustomProperty</vt:lpwstr>
  </property>
</Properties>
</file>