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Greig\Documents\GitHub\Ecosystem-Model-Data-Framework\scripts\"/>
    </mc:Choice>
  </mc:AlternateContent>
  <xr:revisionPtr revIDLastSave="0" documentId="13_ncr:2001_{207D862E-86B5-4404-9630-6442D680323C}" xr6:coauthVersionLast="47" xr6:coauthVersionMax="47" xr10:uidLastSave="{00000000-0000-0000-0000-000000000000}"/>
  <bookViews>
    <workbookView xWindow="-110" yWindow="-110" windowWidth="22780" windowHeight="14540" firstSheet="1" activeTab="2" xr2:uid="{00000000-000D-0000-FFFF-FFFF00000000}"/>
  </bookViews>
  <sheets>
    <sheet name="Readme" sheetId="1" r:id="rId1"/>
    <sheet name="Biomass from Ecopath" sheetId="2" r:id="rId2"/>
    <sheet name="Sea Lions" sheetId="9" r:id="rId3"/>
    <sheet name="Seals" sheetId="3" r:id="rId4"/>
    <sheet name="Hake1" sheetId="11" r:id="rId5"/>
    <sheet name="Hake2" sheetId="12" r:id="rId6"/>
    <sheet name="Hake3" sheetId="13" r:id="rId7"/>
    <sheet name="Hake4" sheetId="14" r:id="rId8"/>
    <sheet name="Dogfish" sheetId="6" r:id="rId9"/>
    <sheet name="Lingcod" sheetId="7" r:id="rId10"/>
    <sheet name="birds" sheetId="5" r:id="rId11"/>
    <sheet name="Chinook-WO-EMAR1" sheetId="10" r:id="rId1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4" l="1"/>
  <c r="G33" i="14" s="1"/>
  <c r="J33" i="14" s="1"/>
  <c r="D88" i="14"/>
  <c r="C83" i="14"/>
  <c r="G83" i="14" s="1"/>
  <c r="J83" i="14" s="1"/>
  <c r="B83" i="14"/>
  <c r="L83" i="14" s="1"/>
  <c r="A83" i="14"/>
  <c r="Q46" i="14" s="1"/>
  <c r="C82" i="14"/>
  <c r="G82" i="14" s="1"/>
  <c r="B82" i="14"/>
  <c r="L82" i="14" s="1"/>
  <c r="A82" i="14"/>
  <c r="C81" i="14"/>
  <c r="G81" i="14" s="1"/>
  <c r="J81" i="14" s="1"/>
  <c r="B81" i="14"/>
  <c r="L81" i="14" s="1"/>
  <c r="A81" i="14"/>
  <c r="C80" i="14"/>
  <c r="B80" i="14"/>
  <c r="L80" i="14" s="1"/>
  <c r="A80" i="14"/>
  <c r="C79" i="14"/>
  <c r="G79" i="14" s="1"/>
  <c r="J79" i="14" s="1"/>
  <c r="B79" i="14"/>
  <c r="L79" i="14" s="1"/>
  <c r="A79" i="14"/>
  <c r="C78" i="14"/>
  <c r="G78" i="14" s="1"/>
  <c r="J78" i="14" s="1"/>
  <c r="B78" i="14"/>
  <c r="L78" i="14" s="1"/>
  <c r="A78" i="14"/>
  <c r="C77" i="14"/>
  <c r="G77" i="14" s="1"/>
  <c r="J77" i="14" s="1"/>
  <c r="B77" i="14"/>
  <c r="L77" i="14" s="1"/>
  <c r="A77" i="14"/>
  <c r="C76" i="14"/>
  <c r="B76" i="14"/>
  <c r="L76" i="14" s="1"/>
  <c r="A76" i="14"/>
  <c r="C75" i="14"/>
  <c r="G75" i="14" s="1"/>
  <c r="J75" i="14" s="1"/>
  <c r="B75" i="14"/>
  <c r="L75" i="14" s="1"/>
  <c r="A75" i="14"/>
  <c r="C74" i="14"/>
  <c r="G74" i="14" s="1"/>
  <c r="B74" i="14"/>
  <c r="L74" i="14" s="1"/>
  <c r="A74" i="14"/>
  <c r="G73" i="14"/>
  <c r="J73" i="14" s="1"/>
  <c r="C73" i="14"/>
  <c r="B73" i="14"/>
  <c r="L73" i="14" s="1"/>
  <c r="A73" i="14"/>
  <c r="C72" i="14"/>
  <c r="B72" i="14"/>
  <c r="L72" i="14" s="1"/>
  <c r="A72" i="14"/>
  <c r="G71" i="14"/>
  <c r="J71" i="14" s="1"/>
  <c r="C71" i="14"/>
  <c r="B71" i="14"/>
  <c r="L71" i="14" s="1"/>
  <c r="A71" i="14"/>
  <c r="C70" i="14"/>
  <c r="G70" i="14" s="1"/>
  <c r="J70" i="14" s="1"/>
  <c r="B70" i="14"/>
  <c r="L70" i="14" s="1"/>
  <c r="A70" i="14"/>
  <c r="C69" i="14"/>
  <c r="G69" i="14" s="1"/>
  <c r="J69" i="14" s="1"/>
  <c r="B69" i="14"/>
  <c r="L69" i="14" s="1"/>
  <c r="A69" i="14"/>
  <c r="C68" i="14"/>
  <c r="B68" i="14"/>
  <c r="L68" i="14" s="1"/>
  <c r="A68" i="14"/>
  <c r="C67" i="14"/>
  <c r="G67" i="14" s="1"/>
  <c r="B67" i="14"/>
  <c r="L67" i="14" s="1"/>
  <c r="A67" i="14"/>
  <c r="C66" i="14"/>
  <c r="G66" i="14" s="1"/>
  <c r="B66" i="14"/>
  <c r="L66" i="14" s="1"/>
  <c r="A66" i="14"/>
  <c r="C65" i="14"/>
  <c r="G65" i="14" s="1"/>
  <c r="B65" i="14"/>
  <c r="L65" i="14" s="1"/>
  <c r="A65" i="14"/>
  <c r="C64" i="14"/>
  <c r="B64" i="14"/>
  <c r="L64" i="14" s="1"/>
  <c r="A64" i="14"/>
  <c r="G63" i="14"/>
  <c r="C63" i="14"/>
  <c r="B63" i="14"/>
  <c r="L63" i="14" s="1"/>
  <c r="A63" i="14"/>
  <c r="C62" i="14"/>
  <c r="G62" i="14" s="1"/>
  <c r="B62" i="14"/>
  <c r="L62" i="14" s="1"/>
  <c r="A62" i="14"/>
  <c r="C61" i="14"/>
  <c r="G61" i="14" s="1"/>
  <c r="J61" i="14" s="1"/>
  <c r="B61" i="14"/>
  <c r="L61" i="14" s="1"/>
  <c r="A61" i="14"/>
  <c r="C60" i="14"/>
  <c r="G60" i="14" s="1"/>
  <c r="B60" i="14"/>
  <c r="L60" i="14" s="1"/>
  <c r="A60" i="14"/>
  <c r="C59" i="14"/>
  <c r="G59" i="14" s="1"/>
  <c r="B59" i="14"/>
  <c r="L59" i="14" s="1"/>
  <c r="A59" i="14"/>
  <c r="C58" i="14"/>
  <c r="G58" i="14" s="1"/>
  <c r="B58" i="14"/>
  <c r="L58" i="14" s="1"/>
  <c r="A58" i="14"/>
  <c r="C57" i="14"/>
  <c r="G57" i="14" s="1"/>
  <c r="B57" i="14"/>
  <c r="L57" i="14" s="1"/>
  <c r="A57" i="14"/>
  <c r="C56" i="14"/>
  <c r="G56" i="14" s="1"/>
  <c r="J56" i="14" s="1"/>
  <c r="B56" i="14"/>
  <c r="L56" i="14" s="1"/>
  <c r="A56" i="14"/>
  <c r="C55" i="14"/>
  <c r="B55" i="14"/>
  <c r="L55" i="14" s="1"/>
  <c r="A55" i="14"/>
  <c r="L54" i="14"/>
  <c r="C54" i="14"/>
  <c r="G54" i="14" s="1"/>
  <c r="J54" i="14" s="1"/>
  <c r="B54" i="14"/>
  <c r="A54" i="14"/>
  <c r="C53" i="14"/>
  <c r="G53" i="14" s="1"/>
  <c r="B53" i="14"/>
  <c r="L53" i="14" s="1"/>
  <c r="A53" i="14"/>
  <c r="C52" i="14"/>
  <c r="G52" i="14" s="1"/>
  <c r="J52" i="14" s="1"/>
  <c r="B52" i="14"/>
  <c r="L52" i="14" s="1"/>
  <c r="A52" i="14"/>
  <c r="C51" i="14"/>
  <c r="G51" i="14" s="1"/>
  <c r="B51" i="14"/>
  <c r="L51" i="14" s="1"/>
  <c r="A51" i="14"/>
  <c r="C50" i="14"/>
  <c r="G50" i="14" s="1"/>
  <c r="J50" i="14" s="1"/>
  <c r="B50" i="14"/>
  <c r="L50" i="14" s="1"/>
  <c r="A50" i="14"/>
  <c r="C49" i="14"/>
  <c r="G49" i="14" s="1"/>
  <c r="B49" i="14"/>
  <c r="L49" i="14" s="1"/>
  <c r="A49" i="14"/>
  <c r="C48" i="14"/>
  <c r="G48" i="14" s="1"/>
  <c r="B48" i="14"/>
  <c r="L48" i="14" s="1"/>
  <c r="A48" i="14"/>
  <c r="C47" i="14"/>
  <c r="G47" i="14" s="1"/>
  <c r="B47" i="14"/>
  <c r="L47" i="14" s="1"/>
  <c r="A47" i="14"/>
  <c r="C46" i="14"/>
  <c r="G46" i="14" s="1"/>
  <c r="J46" i="14" s="1"/>
  <c r="B46" i="14"/>
  <c r="L46" i="14" s="1"/>
  <c r="A46" i="14"/>
  <c r="C45" i="14"/>
  <c r="G45" i="14" s="1"/>
  <c r="J45" i="14" s="1"/>
  <c r="B45" i="14"/>
  <c r="L45" i="14" s="1"/>
  <c r="A45" i="14"/>
  <c r="C44" i="14"/>
  <c r="G44" i="14" s="1"/>
  <c r="B44" i="14"/>
  <c r="L44" i="14" s="1"/>
  <c r="A44" i="14"/>
  <c r="C43" i="14"/>
  <c r="G43" i="14" s="1"/>
  <c r="J43" i="14" s="1"/>
  <c r="B43" i="14"/>
  <c r="L43" i="14" s="1"/>
  <c r="A43" i="14"/>
  <c r="C42" i="14"/>
  <c r="G42" i="14" s="1"/>
  <c r="B42" i="14"/>
  <c r="L42" i="14" s="1"/>
  <c r="A42" i="14"/>
  <c r="C41" i="14"/>
  <c r="G41" i="14" s="1"/>
  <c r="B41" i="14"/>
  <c r="L41" i="14" s="1"/>
  <c r="A41" i="14"/>
  <c r="L40" i="14"/>
  <c r="C40" i="14"/>
  <c r="G40" i="14" s="1"/>
  <c r="J40" i="14" s="1"/>
  <c r="B40" i="14"/>
  <c r="A40" i="14"/>
  <c r="C39" i="14"/>
  <c r="B39" i="14"/>
  <c r="L39" i="14" s="1"/>
  <c r="A39" i="14"/>
  <c r="C38" i="14"/>
  <c r="G38" i="14" s="1"/>
  <c r="J38" i="14" s="1"/>
  <c r="B38" i="14"/>
  <c r="L38" i="14" s="1"/>
  <c r="A38" i="14"/>
  <c r="G37" i="14"/>
  <c r="J37" i="14" s="1"/>
  <c r="C37" i="14"/>
  <c r="B37" i="14"/>
  <c r="L37" i="14" s="1"/>
  <c r="A37" i="14"/>
  <c r="L36" i="14"/>
  <c r="C36" i="14"/>
  <c r="G36" i="14" s="1"/>
  <c r="B36" i="14"/>
  <c r="A36" i="14"/>
  <c r="C35" i="14"/>
  <c r="B35" i="14"/>
  <c r="L35" i="14" s="1"/>
  <c r="A35" i="14"/>
  <c r="C34" i="14"/>
  <c r="G34" i="14" s="1"/>
  <c r="B34" i="14"/>
  <c r="L34" i="14" s="1"/>
  <c r="A34" i="14"/>
  <c r="B33" i="14"/>
  <c r="L33" i="14" s="1"/>
  <c r="A33" i="14"/>
  <c r="G32" i="14"/>
  <c r="J32" i="14" s="1"/>
  <c r="B32" i="14"/>
  <c r="L32" i="14" s="1"/>
  <c r="A32" i="14"/>
  <c r="C31" i="14"/>
  <c r="B31" i="14"/>
  <c r="L31" i="14" s="1"/>
  <c r="A31" i="14"/>
  <c r="C30" i="14"/>
  <c r="G30" i="14" s="1"/>
  <c r="J30" i="14" s="1"/>
  <c r="B30" i="14"/>
  <c r="L30" i="14" s="1"/>
  <c r="A30" i="14"/>
  <c r="C29" i="14"/>
  <c r="G29" i="14" s="1"/>
  <c r="B29" i="14"/>
  <c r="L29" i="14" s="1"/>
  <c r="A29" i="14"/>
  <c r="C28" i="14"/>
  <c r="G28" i="14" s="1"/>
  <c r="B28" i="14"/>
  <c r="L28" i="14" s="1"/>
  <c r="A28" i="14"/>
  <c r="C27" i="14"/>
  <c r="B27" i="14"/>
  <c r="L27" i="14" s="1"/>
  <c r="A27" i="14"/>
  <c r="C26" i="14"/>
  <c r="G26" i="14" s="1"/>
  <c r="J26" i="14" s="1"/>
  <c r="B26" i="14"/>
  <c r="L26" i="14" s="1"/>
  <c r="A26" i="14"/>
  <c r="G25" i="14"/>
  <c r="B25" i="14"/>
  <c r="L25" i="14" s="1"/>
  <c r="A25" i="14"/>
  <c r="C24" i="14"/>
  <c r="G24" i="14" s="1"/>
  <c r="B24" i="14"/>
  <c r="L24" i="14" s="1"/>
  <c r="A24" i="14"/>
  <c r="C23" i="14"/>
  <c r="G23" i="14" s="1"/>
  <c r="B23" i="14"/>
  <c r="L23" i="14" s="1"/>
  <c r="A23" i="14"/>
  <c r="C22" i="14"/>
  <c r="G22" i="14" s="1"/>
  <c r="J22" i="14" s="1"/>
  <c r="B22" i="14"/>
  <c r="L22" i="14" s="1"/>
  <c r="A22" i="14"/>
  <c r="C21" i="14"/>
  <c r="G21" i="14" s="1"/>
  <c r="B21" i="14"/>
  <c r="L21" i="14" s="1"/>
  <c r="A21" i="14"/>
  <c r="C20" i="14"/>
  <c r="G20" i="14" s="1"/>
  <c r="B20" i="14"/>
  <c r="L20" i="14" s="1"/>
  <c r="A20" i="14"/>
  <c r="C19" i="14"/>
  <c r="G19" i="14" s="1"/>
  <c r="B19" i="14"/>
  <c r="L19" i="14" s="1"/>
  <c r="A19" i="14"/>
  <c r="C18" i="14"/>
  <c r="G18" i="14" s="1"/>
  <c r="B18" i="14"/>
  <c r="L18" i="14" s="1"/>
  <c r="A18" i="14"/>
  <c r="C17" i="14"/>
  <c r="G17" i="14" s="1"/>
  <c r="B17" i="14"/>
  <c r="L17" i="14" s="1"/>
  <c r="A17" i="14"/>
  <c r="C16" i="14"/>
  <c r="G16" i="14" s="1"/>
  <c r="B16" i="14"/>
  <c r="L16" i="14" s="1"/>
  <c r="A16" i="14"/>
  <c r="C15" i="14"/>
  <c r="G15" i="14" s="1"/>
  <c r="B15" i="14"/>
  <c r="L15" i="14" s="1"/>
  <c r="A15" i="14"/>
  <c r="G14" i="14"/>
  <c r="J14" i="14" s="1"/>
  <c r="B14" i="14"/>
  <c r="L14" i="14" s="1"/>
  <c r="A14" i="14"/>
  <c r="C13" i="14"/>
  <c r="G13" i="14" s="1"/>
  <c r="J13" i="14" s="1"/>
  <c r="B13" i="14"/>
  <c r="L13" i="14" s="1"/>
  <c r="A13" i="14"/>
  <c r="C12" i="14"/>
  <c r="G12" i="14" s="1"/>
  <c r="B12" i="14"/>
  <c r="L12" i="14" s="1"/>
  <c r="A12" i="14"/>
  <c r="C11" i="14"/>
  <c r="B11" i="14"/>
  <c r="L11" i="14" s="1"/>
  <c r="A11" i="14"/>
  <c r="C10" i="14"/>
  <c r="G10" i="14" s="1"/>
  <c r="J10" i="14" s="1"/>
  <c r="B10" i="14"/>
  <c r="L10" i="14" s="1"/>
  <c r="A10" i="14"/>
  <c r="C9" i="14"/>
  <c r="G9" i="14" s="1"/>
  <c r="B9" i="14"/>
  <c r="L9" i="14" s="1"/>
  <c r="A9" i="14"/>
  <c r="C8" i="14"/>
  <c r="G8" i="14" s="1"/>
  <c r="B8" i="14"/>
  <c r="L8" i="14" s="1"/>
  <c r="A8" i="14"/>
  <c r="C7" i="14"/>
  <c r="B7" i="14"/>
  <c r="L7" i="14" s="1"/>
  <c r="A7" i="14"/>
  <c r="C6" i="14"/>
  <c r="G6" i="14" s="1"/>
  <c r="J6" i="14" s="1"/>
  <c r="B6" i="14"/>
  <c r="L6" i="14" s="1"/>
  <c r="A6" i="14"/>
  <c r="C5" i="14"/>
  <c r="G5" i="14" s="1"/>
  <c r="J5" i="14" s="1"/>
  <c r="B5" i="14"/>
  <c r="L5" i="14" s="1"/>
  <c r="A5" i="14"/>
  <c r="Q57" i="14" l="1"/>
  <c r="Q40" i="14"/>
  <c r="Q51" i="14"/>
  <c r="Q14" i="14"/>
  <c r="Q32" i="14"/>
  <c r="Q25" i="14"/>
  <c r="J49" i="14"/>
  <c r="J8" i="14"/>
  <c r="J18" i="14"/>
  <c r="J47" i="14"/>
  <c r="G80" i="14"/>
  <c r="J82" i="14"/>
  <c r="G76" i="14"/>
  <c r="G72" i="14"/>
  <c r="J74" i="14"/>
  <c r="G35" i="14"/>
  <c r="J25" i="14"/>
  <c r="G27" i="14"/>
  <c r="J51" i="14"/>
  <c r="G68" i="14"/>
  <c r="J12" i="14"/>
  <c r="J20" i="14"/>
  <c r="J44" i="14"/>
  <c r="G64" i="14"/>
  <c r="G39" i="14"/>
  <c r="G7" i="14"/>
  <c r="J17" i="14"/>
  <c r="G55" i="14"/>
  <c r="J9" i="14"/>
  <c r="J24" i="14"/>
  <c r="J41" i="14"/>
  <c r="J57" i="14"/>
  <c r="C88" i="14"/>
  <c r="F68" i="14" s="1"/>
  <c r="G11" i="14"/>
  <c r="G31" i="14"/>
  <c r="F76" i="14" l="1"/>
  <c r="F62" i="14"/>
  <c r="F48" i="14"/>
  <c r="F17" i="14"/>
  <c r="F22" i="14"/>
  <c r="F39" i="14"/>
  <c r="F9" i="14"/>
  <c r="F29" i="14"/>
  <c r="F5" i="14"/>
  <c r="F37" i="14"/>
  <c r="F32" i="14"/>
  <c r="F57" i="14"/>
  <c r="F47" i="14"/>
  <c r="F78" i="14"/>
  <c r="F59" i="14"/>
  <c r="F72" i="14"/>
  <c r="F58" i="14"/>
  <c r="F19" i="14"/>
  <c r="F42" i="14"/>
  <c r="F75" i="14"/>
  <c r="F18" i="14"/>
  <c r="F55" i="14"/>
  <c r="F80" i="14"/>
  <c r="F63" i="14"/>
  <c r="F26" i="14"/>
  <c r="F82" i="14"/>
  <c r="F28" i="14"/>
  <c r="F7" i="14"/>
  <c r="F83" i="14"/>
  <c r="F20" i="14"/>
  <c r="F74" i="14"/>
  <c r="F16" i="14"/>
  <c r="F64" i="14"/>
  <c r="F35" i="14"/>
  <c r="F70" i="14"/>
  <c r="F11" i="14"/>
  <c r="F66" i="14"/>
  <c r="F79" i="14"/>
  <c r="J80" i="14"/>
  <c r="J39" i="14"/>
  <c r="J7" i="14"/>
  <c r="J11" i="14"/>
  <c r="J72" i="14"/>
  <c r="F81" i="14"/>
  <c r="F77" i="14"/>
  <c r="F73" i="14"/>
  <c r="F69" i="14"/>
  <c r="F65" i="14"/>
  <c r="F61" i="14"/>
  <c r="F45" i="14"/>
  <c r="F41" i="14"/>
  <c r="F25" i="14"/>
  <c r="F21" i="14"/>
  <c r="F50" i="14"/>
  <c r="F30" i="14"/>
  <c r="F71" i="14"/>
  <c r="F67" i="14"/>
  <c r="F43" i="14"/>
  <c r="F56" i="14"/>
  <c r="F52" i="14"/>
  <c r="F53" i="14"/>
  <c r="F36" i="14"/>
  <c r="F12" i="14"/>
  <c r="F8" i="14"/>
  <c r="F14" i="14"/>
  <c r="F10" i="14"/>
  <c r="F34" i="14"/>
  <c r="F49" i="14"/>
  <c r="F44" i="14"/>
  <c r="F40" i="14"/>
  <c r="F38" i="14"/>
  <c r="F54" i="14"/>
  <c r="F6" i="14"/>
  <c r="F24" i="14"/>
  <c r="F15" i="14"/>
  <c r="F60" i="14"/>
  <c r="F27" i="14"/>
  <c r="F23" i="14"/>
  <c r="F33" i="14"/>
  <c r="G88" i="14"/>
  <c r="H39" i="14" s="1"/>
  <c r="I39" i="14" s="1"/>
  <c r="M39" i="14" s="1"/>
  <c r="J68" i="14"/>
  <c r="J55" i="14"/>
  <c r="F13" i="14"/>
  <c r="F46" i="14"/>
  <c r="F51" i="14"/>
  <c r="F31" i="14"/>
  <c r="J76" i="14"/>
  <c r="J31" i="14"/>
  <c r="H64" i="14" l="1"/>
  <c r="H11" i="14"/>
  <c r="I11" i="14" s="1"/>
  <c r="M11" i="14" s="1"/>
  <c r="O11" i="14" s="1"/>
  <c r="H7" i="14"/>
  <c r="I7" i="14" s="1"/>
  <c r="M7" i="14" s="1"/>
  <c r="N7" i="14" s="1"/>
  <c r="H55" i="14"/>
  <c r="I55" i="14" s="1"/>
  <c r="M55" i="14" s="1"/>
  <c r="N55" i="14" s="1"/>
  <c r="H27" i="14"/>
  <c r="I27" i="14" s="1"/>
  <c r="M27" i="14" s="1"/>
  <c r="O27" i="14" s="1"/>
  <c r="H35" i="14"/>
  <c r="H31" i="14"/>
  <c r="I31" i="14" s="1"/>
  <c r="M31" i="14" s="1"/>
  <c r="N31" i="14" s="1"/>
  <c r="H68" i="14"/>
  <c r="I68" i="14" s="1"/>
  <c r="M68" i="14" s="1"/>
  <c r="O68" i="14" s="1"/>
  <c r="F88" i="14"/>
  <c r="H80" i="14"/>
  <c r="I80" i="14" s="1"/>
  <c r="M80" i="14" s="1"/>
  <c r="N80" i="14" s="1"/>
  <c r="H76" i="14"/>
  <c r="I76" i="14" s="1"/>
  <c r="M76" i="14" s="1"/>
  <c r="O76" i="14" s="1"/>
  <c r="N39" i="14"/>
  <c r="O39" i="14"/>
  <c r="N11" i="14"/>
  <c r="H50" i="14"/>
  <c r="I50" i="14" s="1"/>
  <c r="M50" i="14" s="1"/>
  <c r="H26" i="14"/>
  <c r="I26" i="14" s="1"/>
  <c r="M26" i="14" s="1"/>
  <c r="H6" i="14"/>
  <c r="I6" i="14" s="1"/>
  <c r="M6" i="14" s="1"/>
  <c r="H48" i="14"/>
  <c r="H10" i="14"/>
  <c r="I10" i="14" s="1"/>
  <c r="M10" i="14" s="1"/>
  <c r="H54" i="14"/>
  <c r="I54" i="14" s="1"/>
  <c r="M54" i="14" s="1"/>
  <c r="H30" i="14"/>
  <c r="I30" i="14" s="1"/>
  <c r="M30" i="14" s="1"/>
  <c r="H23" i="14"/>
  <c r="H28" i="14"/>
  <c r="H67" i="14"/>
  <c r="H43" i="14"/>
  <c r="I43" i="14" s="1"/>
  <c r="M43" i="14" s="1"/>
  <c r="H13" i="14"/>
  <c r="I13" i="14" s="1"/>
  <c r="M13" i="14" s="1"/>
  <c r="H9" i="14"/>
  <c r="I9" i="14" s="1"/>
  <c r="M9" i="14" s="1"/>
  <c r="H33" i="14"/>
  <c r="I33" i="14" s="1"/>
  <c r="M33" i="14" s="1"/>
  <c r="H25" i="14"/>
  <c r="I25" i="14" s="1"/>
  <c r="H66" i="14"/>
  <c r="H44" i="14"/>
  <c r="I44" i="14" s="1"/>
  <c r="M44" i="14" s="1"/>
  <c r="H53" i="14"/>
  <c r="H83" i="14"/>
  <c r="I83" i="14" s="1"/>
  <c r="M83" i="14" s="1"/>
  <c r="H24" i="14"/>
  <c r="I24" i="14" s="1"/>
  <c r="M24" i="14" s="1"/>
  <c r="H65" i="14"/>
  <c r="H62" i="14"/>
  <c r="H38" i="14"/>
  <c r="I38" i="14" s="1"/>
  <c r="M38" i="14" s="1"/>
  <c r="H16" i="14"/>
  <c r="H59" i="14"/>
  <c r="H15" i="14"/>
  <c r="H18" i="14"/>
  <c r="I18" i="14" s="1"/>
  <c r="M18" i="14" s="1"/>
  <c r="H58" i="14"/>
  <c r="H79" i="14"/>
  <c r="I79" i="14" s="1"/>
  <c r="M79" i="14" s="1"/>
  <c r="H19" i="14"/>
  <c r="H75" i="14"/>
  <c r="I75" i="14" s="1"/>
  <c r="M75" i="14" s="1"/>
  <c r="H34" i="14"/>
  <c r="H61" i="14"/>
  <c r="I61" i="14" s="1"/>
  <c r="M61" i="14" s="1"/>
  <c r="H52" i="14"/>
  <c r="I52" i="14" s="1"/>
  <c r="M52" i="14" s="1"/>
  <c r="H47" i="14"/>
  <c r="I47" i="14" s="1"/>
  <c r="M47" i="14" s="1"/>
  <c r="H70" i="14"/>
  <c r="I70" i="14" s="1"/>
  <c r="M70" i="14" s="1"/>
  <c r="H37" i="14"/>
  <c r="I37" i="14" s="1"/>
  <c r="M37" i="14" s="1"/>
  <c r="H5" i="14"/>
  <c r="H56" i="14"/>
  <c r="I56" i="14" s="1"/>
  <c r="M56" i="14" s="1"/>
  <c r="H46" i="14"/>
  <c r="I46" i="14" s="1"/>
  <c r="H69" i="14"/>
  <c r="I69" i="14" s="1"/>
  <c r="M69" i="14" s="1"/>
  <c r="H42" i="14"/>
  <c r="H17" i="14"/>
  <c r="I17" i="14" s="1"/>
  <c r="M17" i="14" s="1"/>
  <c r="H41" i="14"/>
  <c r="I41" i="14" s="1"/>
  <c r="M41" i="14" s="1"/>
  <c r="H51" i="14"/>
  <c r="I51" i="14" s="1"/>
  <c r="H63" i="14"/>
  <c r="H78" i="14"/>
  <c r="I78" i="14" s="1"/>
  <c r="M78" i="14" s="1"/>
  <c r="H73" i="14"/>
  <c r="I73" i="14" s="1"/>
  <c r="M73" i="14" s="1"/>
  <c r="H20" i="14"/>
  <c r="I20" i="14" s="1"/>
  <c r="M20" i="14" s="1"/>
  <c r="H57" i="14"/>
  <c r="I57" i="14" s="1"/>
  <c r="H60" i="14"/>
  <c r="H32" i="14"/>
  <c r="I32" i="14" s="1"/>
  <c r="H14" i="14"/>
  <c r="I14" i="14" s="1"/>
  <c r="H77" i="14"/>
  <c r="I77" i="14" s="1"/>
  <c r="M77" i="14" s="1"/>
  <c r="H82" i="14"/>
  <c r="I82" i="14" s="1"/>
  <c r="M82" i="14" s="1"/>
  <c r="H12" i="14"/>
  <c r="I12" i="14" s="1"/>
  <c r="M12" i="14" s="1"/>
  <c r="H81" i="14"/>
  <c r="I81" i="14" s="1"/>
  <c r="M81" i="14" s="1"/>
  <c r="H29" i="14"/>
  <c r="H40" i="14"/>
  <c r="I40" i="14" s="1"/>
  <c r="H22" i="14"/>
  <c r="I22" i="14" s="1"/>
  <c r="M22" i="14" s="1"/>
  <c r="H8" i="14"/>
  <c r="I8" i="14" s="1"/>
  <c r="M8" i="14" s="1"/>
  <c r="H21" i="14"/>
  <c r="H71" i="14"/>
  <c r="I71" i="14" s="1"/>
  <c r="M71" i="14" s="1"/>
  <c r="H36" i="14"/>
  <c r="H49" i="14"/>
  <c r="I49" i="14" s="1"/>
  <c r="M49" i="14" s="1"/>
  <c r="H74" i="14"/>
  <c r="I74" i="14" s="1"/>
  <c r="M74" i="14" s="1"/>
  <c r="H45" i="14"/>
  <c r="I45" i="14" s="1"/>
  <c r="M45" i="14" s="1"/>
  <c r="H72" i="14"/>
  <c r="I72" i="14" s="1"/>
  <c r="M72" i="14" s="1"/>
  <c r="O7" i="14"/>
  <c r="I60" i="14" l="1"/>
  <c r="M60" i="14" s="1"/>
  <c r="O60" i="14" s="1"/>
  <c r="I36" i="14"/>
  <c r="M36" i="14" s="1"/>
  <c r="O36" i="14" s="1"/>
  <c r="I35" i="14"/>
  <c r="M35" i="14" s="1"/>
  <c r="N35" i="14" s="1"/>
  <c r="I29" i="14"/>
  <c r="M29" i="14" s="1"/>
  <c r="O29" i="14" s="1"/>
  <c r="I28" i="14"/>
  <c r="M28" i="14" s="1"/>
  <c r="N28" i="14" s="1"/>
  <c r="I16" i="14"/>
  <c r="M16" i="14" s="1"/>
  <c r="N16" i="14" s="1"/>
  <c r="O31" i="14"/>
  <c r="N27" i="14"/>
  <c r="J27" i="14"/>
  <c r="O55" i="14"/>
  <c r="N68" i="14"/>
  <c r="I64" i="14"/>
  <c r="M64" i="14" s="1"/>
  <c r="O80" i="14"/>
  <c r="N76" i="14"/>
  <c r="O69" i="14"/>
  <c r="N69" i="14"/>
  <c r="I58" i="14"/>
  <c r="M58" i="14" s="1"/>
  <c r="O6" i="14"/>
  <c r="N6" i="14"/>
  <c r="H88" i="14"/>
  <c r="I5" i="14"/>
  <c r="M5" i="14" s="1"/>
  <c r="N9" i="14"/>
  <c r="O9" i="14"/>
  <c r="N50" i="14"/>
  <c r="O50" i="14"/>
  <c r="O79" i="14"/>
  <c r="N79" i="14"/>
  <c r="I66" i="14"/>
  <c r="M66" i="14" s="1"/>
  <c r="I21" i="14"/>
  <c r="M21" i="14" s="1"/>
  <c r="O20" i="14"/>
  <c r="N20" i="14"/>
  <c r="O73" i="14"/>
  <c r="N73" i="14"/>
  <c r="O70" i="14"/>
  <c r="N70" i="14"/>
  <c r="N13" i="14"/>
  <c r="O13" i="14"/>
  <c r="O78" i="14"/>
  <c r="N78" i="14"/>
  <c r="O43" i="14"/>
  <c r="N43" i="14"/>
  <c r="O49" i="14"/>
  <c r="N49" i="14"/>
  <c r="N36" i="14"/>
  <c r="O18" i="14"/>
  <c r="N18" i="14"/>
  <c r="N37" i="14"/>
  <c r="O37" i="14"/>
  <c r="O52" i="14"/>
  <c r="N52" i="14"/>
  <c r="O44" i="14"/>
  <c r="N44" i="14"/>
  <c r="I48" i="14"/>
  <c r="M48" i="14" s="1"/>
  <c r="O71" i="14"/>
  <c r="N71" i="14"/>
  <c r="N33" i="14"/>
  <c r="O33" i="14"/>
  <c r="O47" i="14"/>
  <c r="N47" i="14"/>
  <c r="I63" i="14"/>
  <c r="M63" i="14" s="1"/>
  <c r="O72" i="14"/>
  <c r="N72" i="14"/>
  <c r="I65" i="14"/>
  <c r="M65" i="14" s="1"/>
  <c r="O12" i="14"/>
  <c r="N12" i="14"/>
  <c r="O41" i="14"/>
  <c r="N41" i="14"/>
  <c r="I34" i="14"/>
  <c r="M34" i="14" s="1"/>
  <c r="O24" i="14"/>
  <c r="N24" i="14"/>
  <c r="I23" i="14"/>
  <c r="M23" i="14" s="1"/>
  <c r="O10" i="14"/>
  <c r="N10" i="14"/>
  <c r="O56" i="14"/>
  <c r="N56" i="14"/>
  <c r="N26" i="14"/>
  <c r="O26" i="14"/>
  <c r="I59" i="14"/>
  <c r="M59" i="14" s="1"/>
  <c r="I67" i="14"/>
  <c r="M67" i="14" s="1"/>
  <c r="O61" i="14"/>
  <c r="N61" i="14"/>
  <c r="O45" i="14"/>
  <c r="N45" i="14"/>
  <c r="O82" i="14"/>
  <c r="N82" i="14"/>
  <c r="N17" i="14"/>
  <c r="O17" i="14"/>
  <c r="O75" i="14"/>
  <c r="N75" i="14"/>
  <c r="O83" i="14"/>
  <c r="N83" i="14"/>
  <c r="N30" i="14"/>
  <c r="O30" i="14"/>
  <c r="I15" i="14"/>
  <c r="M15" i="14" s="1"/>
  <c r="O8" i="14"/>
  <c r="N8" i="14"/>
  <c r="O22" i="14"/>
  <c r="N22" i="14"/>
  <c r="O38" i="14"/>
  <c r="N38" i="14"/>
  <c r="I62" i="14"/>
  <c r="M62" i="14" s="1"/>
  <c r="O81" i="14"/>
  <c r="N81" i="14"/>
  <c r="O74" i="14"/>
  <c r="N74" i="14"/>
  <c r="O77" i="14"/>
  <c r="N77" i="14"/>
  <c r="I42" i="14"/>
  <c r="M42" i="14" s="1"/>
  <c r="I19" i="14"/>
  <c r="M19" i="14" s="1"/>
  <c r="I53" i="14"/>
  <c r="M53" i="14" s="1"/>
  <c r="O54" i="14"/>
  <c r="N54" i="14"/>
  <c r="N60" i="14" l="1"/>
  <c r="J36" i="14"/>
  <c r="J28" i="14"/>
  <c r="J29" i="14"/>
  <c r="O35" i="14"/>
  <c r="J35" i="14"/>
  <c r="J60" i="14"/>
  <c r="N29" i="14"/>
  <c r="O28" i="14"/>
  <c r="J19" i="14"/>
  <c r="O16" i="14"/>
  <c r="J42" i="14"/>
  <c r="J16" i="14"/>
  <c r="J64" i="14"/>
  <c r="J67" i="14"/>
  <c r="J62" i="14"/>
  <c r="J66" i="14"/>
  <c r="J58" i="14"/>
  <c r="O64" i="14"/>
  <c r="N64" i="14"/>
  <c r="J23" i="14"/>
  <c r="J34" i="14"/>
  <c r="J21" i="14"/>
  <c r="J15" i="14"/>
  <c r="J65" i="14"/>
  <c r="N53" i="14"/>
  <c r="O53" i="14"/>
  <c r="J53" i="14"/>
  <c r="O62" i="14"/>
  <c r="N62" i="14"/>
  <c r="O42" i="14"/>
  <c r="N42" i="14"/>
  <c r="N48" i="14"/>
  <c r="O48" i="14"/>
  <c r="O23" i="14"/>
  <c r="N23" i="14"/>
  <c r="O21" i="14"/>
  <c r="N21" i="14"/>
  <c r="O67" i="14"/>
  <c r="N67" i="14"/>
  <c r="J48" i="14"/>
  <c r="J59" i="14"/>
  <c r="J63" i="14"/>
  <c r="O19" i="14"/>
  <c r="N19" i="14"/>
  <c r="O65" i="14"/>
  <c r="N65" i="14"/>
  <c r="O66" i="14"/>
  <c r="N66" i="14"/>
  <c r="O58" i="14"/>
  <c r="N58" i="14"/>
  <c r="N5" i="14"/>
  <c r="M88" i="14"/>
  <c r="O5" i="14"/>
  <c r="O59" i="14"/>
  <c r="N59" i="14"/>
  <c r="O63" i="14"/>
  <c r="N63" i="14"/>
  <c r="O15" i="14"/>
  <c r="N15" i="14"/>
  <c r="O34" i="14"/>
  <c r="N34" i="14"/>
  <c r="J88" i="14" l="1"/>
  <c r="K42" i="14" s="1"/>
  <c r="O87" i="14"/>
  <c r="P15" i="14" s="1"/>
  <c r="Q15" i="14" s="1"/>
  <c r="K15" i="14" l="1"/>
  <c r="K7" i="14"/>
  <c r="K27" i="14"/>
  <c r="K11" i="14"/>
  <c r="K35" i="14"/>
  <c r="K80" i="14"/>
  <c r="K31" i="14"/>
  <c r="K24" i="14"/>
  <c r="K49" i="14"/>
  <c r="K9" i="14"/>
  <c r="K57" i="14"/>
  <c r="K58" i="14"/>
  <c r="K74" i="14"/>
  <c r="K60" i="14"/>
  <c r="K40" i="14"/>
  <c r="K51" i="14"/>
  <c r="K21" i="14"/>
  <c r="K76" i="14"/>
  <c r="K83" i="14"/>
  <c r="K53" i="14"/>
  <c r="K64" i="14"/>
  <c r="K54" i="14"/>
  <c r="K32" i="14"/>
  <c r="K48" i="14"/>
  <c r="K47" i="14"/>
  <c r="K50" i="14"/>
  <c r="K63" i="14"/>
  <c r="K44" i="14"/>
  <c r="K81" i="14"/>
  <c r="K5" i="14"/>
  <c r="K70" i="14"/>
  <c r="K82" i="14"/>
  <c r="K13" i="14"/>
  <c r="K78" i="14"/>
  <c r="K45" i="14"/>
  <c r="K71" i="14"/>
  <c r="K67" i="14"/>
  <c r="K12" i="14"/>
  <c r="K14" i="14"/>
  <c r="K75" i="14"/>
  <c r="K61" i="14"/>
  <c r="K16" i="14"/>
  <c r="K34" i="14"/>
  <c r="K55" i="14"/>
  <c r="K25" i="14"/>
  <c r="K29" i="14"/>
  <c r="K46" i="14"/>
  <c r="K37" i="14"/>
  <c r="K72" i="14"/>
  <c r="K41" i="14"/>
  <c r="K8" i="14"/>
  <c r="K52" i="14"/>
  <c r="K69" i="14"/>
  <c r="K23" i="14"/>
  <c r="K39" i="14"/>
  <c r="K17" i="14"/>
  <c r="K18" i="14"/>
  <c r="K28" i="14"/>
  <c r="K73" i="14"/>
  <c r="K62" i="14"/>
  <c r="K68" i="14"/>
  <c r="K20" i="14"/>
  <c r="K56" i="14"/>
  <c r="K30" i="14"/>
  <c r="K79" i="14"/>
  <c r="K38" i="14"/>
  <c r="K77" i="14"/>
  <c r="K33" i="14"/>
  <c r="K6" i="14"/>
  <c r="K66" i="14"/>
  <c r="K43" i="14"/>
  <c r="K10" i="14"/>
  <c r="K59" i="14"/>
  <c r="K26" i="14"/>
  <c r="K22" i="14"/>
  <c r="K36" i="14"/>
  <c r="K65" i="14"/>
  <c r="K19" i="14"/>
  <c r="P23" i="14"/>
  <c r="Q23" i="14" s="1"/>
  <c r="P48" i="14"/>
  <c r="Q48" i="14" s="1"/>
  <c r="P67" i="14"/>
  <c r="Q67" i="14" s="1"/>
  <c r="P19" i="14"/>
  <c r="Q19" i="14" s="1"/>
  <c r="P42" i="14"/>
  <c r="Q42" i="14" s="1"/>
  <c r="P59" i="14"/>
  <c r="Q59" i="14" s="1"/>
  <c r="P66" i="14"/>
  <c r="Q66" i="14" s="1"/>
  <c r="P62" i="14"/>
  <c r="Q62" i="14" s="1"/>
  <c r="P21" i="14"/>
  <c r="Q21" i="14" s="1"/>
  <c r="P58" i="14"/>
  <c r="Q58" i="14" s="1"/>
  <c r="P5" i="14"/>
  <c r="Q5" i="14" s="1"/>
  <c r="P68" i="14"/>
  <c r="Q68" i="14" s="1"/>
  <c r="P39" i="14"/>
  <c r="Q39" i="14" s="1"/>
  <c r="P80" i="14"/>
  <c r="Q80" i="14" s="1"/>
  <c r="P11" i="14"/>
  <c r="Q11" i="14" s="1"/>
  <c r="P35" i="14"/>
  <c r="Q35" i="14" s="1"/>
  <c r="P7" i="14"/>
  <c r="Q7" i="14" s="1"/>
  <c r="P31" i="14"/>
  <c r="Q31" i="14" s="1"/>
  <c r="P64" i="14"/>
  <c r="Q64" i="14" s="1"/>
  <c r="P27" i="14"/>
  <c r="Q27" i="14" s="1"/>
  <c r="P76" i="14"/>
  <c r="Q76" i="14" s="1"/>
  <c r="P55" i="14"/>
  <c r="Q55" i="14" s="1"/>
  <c r="P71" i="14"/>
  <c r="Q71" i="14" s="1"/>
  <c r="P13" i="14"/>
  <c r="Q13" i="14" s="1"/>
  <c r="P26" i="14"/>
  <c r="Q26" i="14" s="1"/>
  <c r="P50" i="14"/>
  <c r="Q50" i="14" s="1"/>
  <c r="P78" i="14"/>
  <c r="Q78" i="14" s="1"/>
  <c r="P6" i="14"/>
  <c r="Q6" i="14" s="1"/>
  <c r="P47" i="14"/>
  <c r="Q47" i="14" s="1"/>
  <c r="P82" i="14"/>
  <c r="Q82" i="14" s="1"/>
  <c r="P72" i="14"/>
  <c r="Q72" i="14" s="1"/>
  <c r="P30" i="14"/>
  <c r="Q30" i="14" s="1"/>
  <c r="P73" i="14"/>
  <c r="Q73" i="14" s="1"/>
  <c r="P61" i="14"/>
  <c r="Q61" i="14" s="1"/>
  <c r="P44" i="14"/>
  <c r="Q44" i="14" s="1"/>
  <c r="P8" i="14"/>
  <c r="Q8" i="14" s="1"/>
  <c r="P16" i="14"/>
  <c r="Q16" i="14" s="1"/>
  <c r="P52" i="14"/>
  <c r="Q52" i="14" s="1"/>
  <c r="P49" i="14"/>
  <c r="Q49" i="14" s="1"/>
  <c r="P10" i="14"/>
  <c r="Q10" i="14" s="1"/>
  <c r="P36" i="14"/>
  <c r="Q36" i="14" s="1"/>
  <c r="P45" i="14"/>
  <c r="Q45" i="14" s="1"/>
  <c r="P12" i="14"/>
  <c r="Q12" i="14" s="1"/>
  <c r="P83" i="14"/>
  <c r="Q83" i="14" s="1"/>
  <c r="P9" i="14"/>
  <c r="Q9" i="14" s="1"/>
  <c r="P69" i="14"/>
  <c r="Q69" i="14" s="1"/>
  <c r="P28" i="14"/>
  <c r="Q28" i="14" s="1"/>
  <c r="P60" i="14"/>
  <c r="Q60" i="14" s="1"/>
  <c r="P56" i="14"/>
  <c r="Q56" i="14" s="1"/>
  <c r="P38" i="14"/>
  <c r="Q38" i="14" s="1"/>
  <c r="P20" i="14"/>
  <c r="Q20" i="14" s="1"/>
  <c r="P54" i="14"/>
  <c r="Q54" i="14" s="1"/>
  <c r="P79" i="14"/>
  <c r="Q79" i="14" s="1"/>
  <c r="P41" i="14"/>
  <c r="Q41" i="14" s="1"/>
  <c r="P22" i="14"/>
  <c r="Q22" i="14" s="1"/>
  <c r="P77" i="14"/>
  <c r="Q77" i="14" s="1"/>
  <c r="P81" i="14"/>
  <c r="Q81" i="14" s="1"/>
  <c r="P37" i="14"/>
  <c r="Q37" i="14" s="1"/>
  <c r="P43" i="14"/>
  <c r="Q43" i="14" s="1"/>
  <c r="P75" i="14"/>
  <c r="Q75" i="14" s="1"/>
  <c r="P17" i="14"/>
  <c r="Q17" i="14" s="1"/>
  <c r="P24" i="14"/>
  <c r="Q24" i="14" s="1"/>
  <c r="P74" i="14"/>
  <c r="Q74" i="14" s="1"/>
  <c r="P33" i="14"/>
  <c r="Q33" i="14" s="1"/>
  <c r="P70" i="14"/>
  <c r="Q70" i="14" s="1"/>
  <c r="P29" i="14"/>
  <c r="Q29" i="14" s="1"/>
  <c r="P18" i="14"/>
  <c r="Q18" i="14" s="1"/>
  <c r="P34" i="14"/>
  <c r="Q34" i="14" s="1"/>
  <c r="P53" i="14"/>
  <c r="Q53" i="14" s="1"/>
  <c r="P65" i="14"/>
  <c r="Q65" i="14" s="1"/>
  <c r="P63" i="14"/>
  <c r="Q63" i="14" s="1"/>
  <c r="D88" i="13" l="1"/>
  <c r="C83" i="13"/>
  <c r="G83" i="13" s="1"/>
  <c r="B83" i="13"/>
  <c r="L83" i="13" s="1"/>
  <c r="A83" i="13"/>
  <c r="C82" i="13"/>
  <c r="G82" i="13" s="1"/>
  <c r="J82" i="13" s="1"/>
  <c r="B82" i="13"/>
  <c r="L82" i="13" s="1"/>
  <c r="A82" i="13"/>
  <c r="L81" i="13"/>
  <c r="C81" i="13"/>
  <c r="B81" i="13"/>
  <c r="A81" i="13"/>
  <c r="C80" i="13"/>
  <c r="G80" i="13" s="1"/>
  <c r="B80" i="13"/>
  <c r="L80" i="13" s="1"/>
  <c r="A80" i="13"/>
  <c r="C79" i="13"/>
  <c r="G79" i="13" s="1"/>
  <c r="B79" i="13"/>
  <c r="L79" i="13" s="1"/>
  <c r="A79" i="13"/>
  <c r="C78" i="13"/>
  <c r="G78" i="13" s="1"/>
  <c r="J78" i="13" s="1"/>
  <c r="B78" i="13"/>
  <c r="L78" i="13" s="1"/>
  <c r="A78" i="13"/>
  <c r="C77" i="13"/>
  <c r="B77" i="13"/>
  <c r="L77" i="13" s="1"/>
  <c r="A77" i="13"/>
  <c r="C76" i="13"/>
  <c r="G76" i="13" s="1"/>
  <c r="J76" i="13" s="1"/>
  <c r="B76" i="13"/>
  <c r="L76" i="13" s="1"/>
  <c r="A76" i="13"/>
  <c r="C75" i="13"/>
  <c r="G75" i="13" s="1"/>
  <c r="B75" i="13"/>
  <c r="L75" i="13" s="1"/>
  <c r="A75" i="13"/>
  <c r="C74" i="13"/>
  <c r="G74" i="13" s="1"/>
  <c r="J74" i="13" s="1"/>
  <c r="B74" i="13"/>
  <c r="L74" i="13" s="1"/>
  <c r="A74" i="13"/>
  <c r="C73" i="13"/>
  <c r="G73" i="13" s="1"/>
  <c r="B73" i="13"/>
  <c r="L73" i="13" s="1"/>
  <c r="A73" i="13"/>
  <c r="C72" i="13"/>
  <c r="G72" i="13" s="1"/>
  <c r="J72" i="13" s="1"/>
  <c r="B72" i="13"/>
  <c r="L72" i="13" s="1"/>
  <c r="A72" i="13"/>
  <c r="C71" i="13"/>
  <c r="G71" i="13" s="1"/>
  <c r="B71" i="13"/>
  <c r="L71" i="13" s="1"/>
  <c r="A71" i="13"/>
  <c r="C70" i="13"/>
  <c r="G70" i="13" s="1"/>
  <c r="J70" i="13" s="1"/>
  <c r="B70" i="13"/>
  <c r="L70" i="13" s="1"/>
  <c r="A70" i="13"/>
  <c r="C69" i="13"/>
  <c r="G69" i="13" s="1"/>
  <c r="B69" i="13"/>
  <c r="L69" i="13" s="1"/>
  <c r="A69" i="13"/>
  <c r="C68" i="13"/>
  <c r="G68" i="13" s="1"/>
  <c r="J68" i="13" s="1"/>
  <c r="B68" i="13"/>
  <c r="L68" i="13" s="1"/>
  <c r="A68" i="13"/>
  <c r="C67" i="13"/>
  <c r="G67" i="13" s="1"/>
  <c r="B67" i="13"/>
  <c r="L67" i="13" s="1"/>
  <c r="A67" i="13"/>
  <c r="C66" i="13"/>
  <c r="G66" i="13" s="1"/>
  <c r="B66" i="13"/>
  <c r="L66" i="13" s="1"/>
  <c r="A66" i="13"/>
  <c r="C65" i="13"/>
  <c r="G65" i="13" s="1"/>
  <c r="B65" i="13"/>
  <c r="L65" i="13" s="1"/>
  <c r="A65" i="13"/>
  <c r="L64" i="13"/>
  <c r="C64" i="13"/>
  <c r="G64" i="13" s="1"/>
  <c r="B64" i="13"/>
  <c r="A64" i="13"/>
  <c r="C63" i="13"/>
  <c r="G63" i="13" s="1"/>
  <c r="B63" i="13"/>
  <c r="L63" i="13" s="1"/>
  <c r="A63" i="13"/>
  <c r="C62" i="13"/>
  <c r="G62" i="13" s="1"/>
  <c r="B62" i="13"/>
  <c r="L62" i="13" s="1"/>
  <c r="A62" i="13"/>
  <c r="C61" i="13"/>
  <c r="G61" i="13" s="1"/>
  <c r="B61" i="13"/>
  <c r="L61" i="13" s="1"/>
  <c r="A61" i="13"/>
  <c r="L60" i="13"/>
  <c r="C60" i="13"/>
  <c r="G60" i="13" s="1"/>
  <c r="B60" i="13"/>
  <c r="A60" i="13"/>
  <c r="C59" i="13"/>
  <c r="G59" i="13" s="1"/>
  <c r="B59" i="13"/>
  <c r="L59" i="13" s="1"/>
  <c r="A59" i="13"/>
  <c r="C58" i="13"/>
  <c r="G58" i="13" s="1"/>
  <c r="B58" i="13"/>
  <c r="L58" i="13" s="1"/>
  <c r="A58" i="13"/>
  <c r="Q57" i="13"/>
  <c r="C57" i="13"/>
  <c r="G57" i="13" s="1"/>
  <c r="J57" i="13" s="1"/>
  <c r="B57" i="13"/>
  <c r="L57" i="13" s="1"/>
  <c r="A57" i="13"/>
  <c r="C56" i="13"/>
  <c r="G56" i="13" s="1"/>
  <c r="J56" i="13" s="1"/>
  <c r="B56" i="13"/>
  <c r="L56" i="13" s="1"/>
  <c r="A56" i="13"/>
  <c r="C55" i="13"/>
  <c r="G55" i="13" s="1"/>
  <c r="B55" i="13"/>
  <c r="L55" i="13" s="1"/>
  <c r="A55" i="13"/>
  <c r="C54" i="13"/>
  <c r="G54" i="13" s="1"/>
  <c r="B54" i="13"/>
  <c r="L54" i="13" s="1"/>
  <c r="A54" i="13"/>
  <c r="G53" i="13"/>
  <c r="C53" i="13"/>
  <c r="B53" i="13"/>
  <c r="L53" i="13" s="1"/>
  <c r="A53" i="13"/>
  <c r="C52" i="13"/>
  <c r="G52" i="13" s="1"/>
  <c r="J52" i="13" s="1"/>
  <c r="B52" i="13"/>
  <c r="L52" i="13" s="1"/>
  <c r="A52" i="13"/>
  <c r="L51" i="13"/>
  <c r="C51" i="13"/>
  <c r="G51" i="13" s="1"/>
  <c r="J51" i="13" s="1"/>
  <c r="B51" i="13"/>
  <c r="A51" i="13"/>
  <c r="C50" i="13"/>
  <c r="G50" i="13" s="1"/>
  <c r="B50" i="13"/>
  <c r="L50" i="13" s="1"/>
  <c r="A50" i="13"/>
  <c r="C49" i="13"/>
  <c r="G49" i="13" s="1"/>
  <c r="B49" i="13"/>
  <c r="L49" i="13" s="1"/>
  <c r="A49" i="13"/>
  <c r="C48" i="13"/>
  <c r="G48" i="13" s="1"/>
  <c r="B48" i="13"/>
  <c r="L48" i="13" s="1"/>
  <c r="A48" i="13"/>
  <c r="C47" i="13"/>
  <c r="G47" i="13" s="1"/>
  <c r="J47" i="13" s="1"/>
  <c r="B47" i="13"/>
  <c r="L47" i="13" s="1"/>
  <c r="A47" i="13"/>
  <c r="Q46" i="13"/>
  <c r="C46" i="13"/>
  <c r="G46" i="13" s="1"/>
  <c r="J46" i="13" s="1"/>
  <c r="B46" i="13"/>
  <c r="L46" i="13" s="1"/>
  <c r="A46" i="13"/>
  <c r="C45" i="13"/>
  <c r="B45" i="13"/>
  <c r="L45" i="13" s="1"/>
  <c r="A45" i="13"/>
  <c r="C44" i="13"/>
  <c r="G44" i="13" s="1"/>
  <c r="B44" i="13"/>
  <c r="L44" i="13" s="1"/>
  <c r="A44" i="13"/>
  <c r="C43" i="13"/>
  <c r="G43" i="13" s="1"/>
  <c r="B43" i="13"/>
  <c r="L43" i="13" s="1"/>
  <c r="A43" i="13"/>
  <c r="C42" i="13"/>
  <c r="G42" i="13" s="1"/>
  <c r="B42" i="13"/>
  <c r="L42" i="13" s="1"/>
  <c r="A42" i="13"/>
  <c r="L41" i="13"/>
  <c r="C41" i="13"/>
  <c r="B41" i="13"/>
  <c r="A41" i="13"/>
  <c r="Q40" i="13"/>
  <c r="C40" i="13"/>
  <c r="G40" i="13" s="1"/>
  <c r="J40" i="13" s="1"/>
  <c r="B40" i="13"/>
  <c r="L40" i="13" s="1"/>
  <c r="A40" i="13"/>
  <c r="C39" i="13"/>
  <c r="G39" i="13" s="1"/>
  <c r="B39" i="13"/>
  <c r="L39" i="13" s="1"/>
  <c r="A39" i="13"/>
  <c r="C38" i="13"/>
  <c r="G38" i="13" s="1"/>
  <c r="B38" i="13"/>
  <c r="L38" i="13" s="1"/>
  <c r="A38" i="13"/>
  <c r="C37" i="13"/>
  <c r="G37" i="13" s="1"/>
  <c r="B37" i="13"/>
  <c r="L37" i="13" s="1"/>
  <c r="A37" i="13"/>
  <c r="C36" i="13"/>
  <c r="G36" i="13" s="1"/>
  <c r="B36" i="13"/>
  <c r="L36" i="13" s="1"/>
  <c r="A36" i="13"/>
  <c r="C35" i="13"/>
  <c r="G35" i="13" s="1"/>
  <c r="B35" i="13"/>
  <c r="L35" i="13" s="1"/>
  <c r="A35" i="13"/>
  <c r="C34" i="13"/>
  <c r="G34" i="13" s="1"/>
  <c r="B34" i="13"/>
  <c r="L34" i="13" s="1"/>
  <c r="A34" i="13"/>
  <c r="C33" i="13"/>
  <c r="G33" i="13" s="1"/>
  <c r="J33" i="13" s="1"/>
  <c r="B33" i="13"/>
  <c r="L33" i="13" s="1"/>
  <c r="A33" i="13"/>
  <c r="Q32" i="13"/>
  <c r="C32" i="13"/>
  <c r="G32" i="13" s="1"/>
  <c r="B32" i="13"/>
  <c r="L32" i="13" s="1"/>
  <c r="A32" i="13"/>
  <c r="C31" i="13"/>
  <c r="G31" i="13" s="1"/>
  <c r="B31" i="13"/>
  <c r="L31" i="13" s="1"/>
  <c r="A31" i="13"/>
  <c r="C30" i="13"/>
  <c r="G30" i="13" s="1"/>
  <c r="B30" i="13"/>
  <c r="L30" i="13" s="1"/>
  <c r="A30" i="13"/>
  <c r="L29" i="13"/>
  <c r="C29" i="13"/>
  <c r="G29" i="13" s="1"/>
  <c r="B29" i="13"/>
  <c r="A29" i="13"/>
  <c r="C28" i="13"/>
  <c r="G28" i="13" s="1"/>
  <c r="B28" i="13"/>
  <c r="L28" i="13" s="1"/>
  <c r="A28" i="13"/>
  <c r="C27" i="13"/>
  <c r="G27" i="13" s="1"/>
  <c r="B27" i="13"/>
  <c r="L27" i="13" s="1"/>
  <c r="A27" i="13"/>
  <c r="C26" i="13"/>
  <c r="G26" i="13" s="1"/>
  <c r="B26" i="13"/>
  <c r="L26" i="13" s="1"/>
  <c r="A26" i="13"/>
  <c r="Q25" i="13"/>
  <c r="C25" i="13"/>
  <c r="B25" i="13"/>
  <c r="L25" i="13" s="1"/>
  <c r="A25" i="13"/>
  <c r="C24" i="13"/>
  <c r="G24" i="13" s="1"/>
  <c r="B24" i="13"/>
  <c r="L24" i="13" s="1"/>
  <c r="A24" i="13"/>
  <c r="C23" i="13"/>
  <c r="G23" i="13" s="1"/>
  <c r="B23" i="13"/>
  <c r="L23" i="13" s="1"/>
  <c r="A23" i="13"/>
  <c r="C22" i="13"/>
  <c r="G22" i="13" s="1"/>
  <c r="B22" i="13"/>
  <c r="L22" i="13" s="1"/>
  <c r="A22" i="13"/>
  <c r="C21" i="13"/>
  <c r="B21" i="13"/>
  <c r="L21" i="13" s="1"/>
  <c r="A21" i="13"/>
  <c r="G20" i="13"/>
  <c r="C20" i="13"/>
  <c r="B20" i="13"/>
  <c r="L20" i="13" s="1"/>
  <c r="A20" i="13"/>
  <c r="C19" i="13"/>
  <c r="G19" i="13" s="1"/>
  <c r="B19" i="13"/>
  <c r="L19" i="13" s="1"/>
  <c r="A19" i="13"/>
  <c r="C18" i="13"/>
  <c r="G18" i="13" s="1"/>
  <c r="B18" i="13"/>
  <c r="L18" i="13" s="1"/>
  <c r="A18" i="13"/>
  <c r="C17" i="13"/>
  <c r="B17" i="13"/>
  <c r="L17" i="13" s="1"/>
  <c r="A17" i="13"/>
  <c r="C16" i="13"/>
  <c r="G16" i="13" s="1"/>
  <c r="B16" i="13"/>
  <c r="L16" i="13" s="1"/>
  <c r="A16" i="13"/>
  <c r="C15" i="13"/>
  <c r="G15" i="13" s="1"/>
  <c r="B15" i="13"/>
  <c r="L15" i="13" s="1"/>
  <c r="A15" i="13"/>
  <c r="Q14" i="13"/>
  <c r="C14" i="13"/>
  <c r="G14" i="13" s="1"/>
  <c r="J14" i="13" s="1"/>
  <c r="B14" i="13"/>
  <c r="L14" i="13" s="1"/>
  <c r="A14" i="13"/>
  <c r="C13" i="13"/>
  <c r="G13" i="13" s="1"/>
  <c r="J13" i="13" s="1"/>
  <c r="B13" i="13"/>
  <c r="L13" i="13" s="1"/>
  <c r="A13" i="13"/>
  <c r="G12" i="13"/>
  <c r="C12" i="13"/>
  <c r="B12" i="13"/>
  <c r="L12" i="13" s="1"/>
  <c r="A12" i="13"/>
  <c r="C11" i="13"/>
  <c r="G11" i="13" s="1"/>
  <c r="B11" i="13"/>
  <c r="L11" i="13" s="1"/>
  <c r="A11" i="13"/>
  <c r="C10" i="13"/>
  <c r="G10" i="13" s="1"/>
  <c r="J10" i="13" s="1"/>
  <c r="B10" i="13"/>
  <c r="L10" i="13" s="1"/>
  <c r="A10" i="13"/>
  <c r="C9" i="13"/>
  <c r="G9" i="13" s="1"/>
  <c r="J9" i="13" s="1"/>
  <c r="B9" i="13"/>
  <c r="L9" i="13" s="1"/>
  <c r="A9" i="13"/>
  <c r="C8" i="13"/>
  <c r="G8" i="13" s="1"/>
  <c r="J8" i="13" s="1"/>
  <c r="B8" i="13"/>
  <c r="L8" i="13" s="1"/>
  <c r="A8" i="13"/>
  <c r="C7" i="13"/>
  <c r="G7" i="13" s="1"/>
  <c r="B7" i="13"/>
  <c r="L7" i="13" s="1"/>
  <c r="A7" i="13"/>
  <c r="C6" i="13"/>
  <c r="G6" i="13" s="1"/>
  <c r="B6" i="13"/>
  <c r="L6" i="13" s="1"/>
  <c r="A6" i="13"/>
  <c r="C5" i="13"/>
  <c r="G5" i="13" s="1"/>
  <c r="B5" i="13"/>
  <c r="L5" i="13" s="1"/>
  <c r="A5" i="13"/>
  <c r="D90" i="10"/>
  <c r="C85" i="10"/>
  <c r="B85" i="10"/>
  <c r="L85" i="10" s="1"/>
  <c r="A85" i="10"/>
  <c r="C84" i="10"/>
  <c r="G84" i="10" s="1"/>
  <c r="B84" i="10"/>
  <c r="L84" i="10" s="1"/>
  <c r="A84" i="10"/>
  <c r="C83" i="10"/>
  <c r="G83" i="10" s="1"/>
  <c r="B83" i="10"/>
  <c r="L83" i="10" s="1"/>
  <c r="A83" i="10"/>
  <c r="C82" i="10"/>
  <c r="G82" i="10" s="1"/>
  <c r="J82" i="10" s="1"/>
  <c r="B82" i="10"/>
  <c r="L82" i="10" s="1"/>
  <c r="A82" i="10"/>
  <c r="C81" i="10"/>
  <c r="G81" i="10" s="1"/>
  <c r="J81" i="10" s="1"/>
  <c r="B81" i="10"/>
  <c r="L81" i="10" s="1"/>
  <c r="A81" i="10"/>
  <c r="C80" i="10"/>
  <c r="G80" i="10" s="1"/>
  <c r="B80" i="10"/>
  <c r="L80" i="10" s="1"/>
  <c r="A80" i="10"/>
  <c r="L79" i="10"/>
  <c r="C79" i="10"/>
  <c r="G79" i="10" s="1"/>
  <c r="J79" i="10" s="1"/>
  <c r="B79" i="10"/>
  <c r="A79" i="10"/>
  <c r="C78" i="10"/>
  <c r="G78" i="10" s="1"/>
  <c r="B78" i="10"/>
  <c r="L78" i="10" s="1"/>
  <c r="A78" i="10"/>
  <c r="C77" i="10"/>
  <c r="G77" i="10" s="1"/>
  <c r="J77" i="10" s="1"/>
  <c r="B77" i="10"/>
  <c r="L77" i="10" s="1"/>
  <c r="A77" i="10"/>
  <c r="C76" i="10"/>
  <c r="G76" i="10" s="1"/>
  <c r="J76" i="10" s="1"/>
  <c r="B76" i="10"/>
  <c r="L76" i="10" s="1"/>
  <c r="A76" i="10"/>
  <c r="C75" i="10"/>
  <c r="G75" i="10" s="1"/>
  <c r="B75" i="10"/>
  <c r="L75" i="10" s="1"/>
  <c r="A75" i="10"/>
  <c r="C74" i="10"/>
  <c r="G74" i="10" s="1"/>
  <c r="B74" i="10"/>
  <c r="L74" i="10" s="1"/>
  <c r="A74" i="10"/>
  <c r="C73" i="10"/>
  <c r="G73" i="10" s="1"/>
  <c r="B73" i="10"/>
  <c r="L73" i="10" s="1"/>
  <c r="A73" i="10"/>
  <c r="C72" i="10"/>
  <c r="G72" i="10" s="1"/>
  <c r="B72" i="10"/>
  <c r="L72" i="10" s="1"/>
  <c r="A72" i="10"/>
  <c r="C71" i="10"/>
  <c r="G71" i="10" s="1"/>
  <c r="B71" i="10"/>
  <c r="L71" i="10" s="1"/>
  <c r="A71" i="10"/>
  <c r="C70" i="10"/>
  <c r="G70" i="10" s="1"/>
  <c r="B70" i="10"/>
  <c r="L70" i="10" s="1"/>
  <c r="A70" i="10"/>
  <c r="C69" i="10"/>
  <c r="G69" i="10" s="1"/>
  <c r="B69" i="10"/>
  <c r="L69" i="10" s="1"/>
  <c r="A69" i="10"/>
  <c r="L68" i="10"/>
  <c r="C68" i="10"/>
  <c r="G68" i="10" s="1"/>
  <c r="B68" i="10"/>
  <c r="A68" i="10"/>
  <c r="C67" i="10"/>
  <c r="G67" i="10" s="1"/>
  <c r="B67" i="10"/>
  <c r="L67" i="10" s="1"/>
  <c r="A67" i="10"/>
  <c r="C66" i="10"/>
  <c r="G66" i="10" s="1"/>
  <c r="B66" i="10"/>
  <c r="L66" i="10" s="1"/>
  <c r="A66" i="10"/>
  <c r="C65" i="10"/>
  <c r="G65" i="10" s="1"/>
  <c r="B65" i="10"/>
  <c r="L65" i="10" s="1"/>
  <c r="A65" i="10"/>
  <c r="C64" i="10"/>
  <c r="G64" i="10" s="1"/>
  <c r="B64" i="10"/>
  <c r="L64" i="10" s="1"/>
  <c r="A64" i="10"/>
  <c r="C63" i="10"/>
  <c r="G63" i="10" s="1"/>
  <c r="B63" i="10"/>
  <c r="L63" i="10" s="1"/>
  <c r="A63" i="10"/>
  <c r="C62" i="10"/>
  <c r="G62" i="10" s="1"/>
  <c r="B62" i="10"/>
  <c r="L62" i="10" s="1"/>
  <c r="A62" i="10"/>
  <c r="C61" i="10"/>
  <c r="G61" i="10" s="1"/>
  <c r="B61" i="10"/>
  <c r="L61" i="10" s="1"/>
  <c r="A61" i="10"/>
  <c r="C60" i="10"/>
  <c r="G60" i="10" s="1"/>
  <c r="B60" i="10"/>
  <c r="L60" i="10" s="1"/>
  <c r="A60" i="10"/>
  <c r="Q59" i="10"/>
  <c r="C59" i="10"/>
  <c r="G59" i="10" s="1"/>
  <c r="J59" i="10" s="1"/>
  <c r="B59" i="10"/>
  <c r="L59" i="10" s="1"/>
  <c r="A59" i="10"/>
  <c r="C58" i="10"/>
  <c r="G58" i="10" s="1"/>
  <c r="B58" i="10"/>
  <c r="L58" i="10" s="1"/>
  <c r="A58" i="10"/>
  <c r="C57" i="10"/>
  <c r="G57" i="10" s="1"/>
  <c r="B57" i="10"/>
  <c r="L57" i="10" s="1"/>
  <c r="A57" i="10"/>
  <c r="C56" i="10"/>
  <c r="G56" i="10" s="1"/>
  <c r="J56" i="10" s="1"/>
  <c r="B56" i="10"/>
  <c r="L56" i="10" s="1"/>
  <c r="A56" i="10"/>
  <c r="C55" i="10"/>
  <c r="G55" i="10" s="1"/>
  <c r="B55" i="10"/>
  <c r="L55" i="10" s="1"/>
  <c r="A55" i="10"/>
  <c r="C54" i="10"/>
  <c r="G54" i="10" s="1"/>
  <c r="B54" i="10"/>
  <c r="L54" i="10" s="1"/>
  <c r="A54" i="10"/>
  <c r="Q53" i="10"/>
  <c r="C53" i="10"/>
  <c r="G53" i="10" s="1"/>
  <c r="B53" i="10"/>
  <c r="L53" i="10" s="1"/>
  <c r="A53" i="10"/>
  <c r="C52" i="10"/>
  <c r="G52" i="10" s="1"/>
  <c r="B52" i="10"/>
  <c r="L52" i="10" s="1"/>
  <c r="A52" i="10"/>
  <c r="C51" i="10"/>
  <c r="G51" i="10" s="1"/>
  <c r="J51" i="10" s="1"/>
  <c r="B51" i="10"/>
  <c r="L51" i="10" s="1"/>
  <c r="A51" i="10"/>
  <c r="C50" i="10"/>
  <c r="G50" i="10" s="1"/>
  <c r="B50" i="10"/>
  <c r="L50" i="10" s="1"/>
  <c r="A50" i="10"/>
  <c r="C49" i="10"/>
  <c r="G49" i="10" s="1"/>
  <c r="B49" i="10"/>
  <c r="L49" i="10" s="1"/>
  <c r="A49" i="10"/>
  <c r="Q48" i="10"/>
  <c r="C48" i="10"/>
  <c r="G48" i="10" s="1"/>
  <c r="B48" i="10"/>
  <c r="L48" i="10" s="1"/>
  <c r="A48" i="10"/>
  <c r="C47" i="10"/>
  <c r="G47" i="10" s="1"/>
  <c r="B47" i="10"/>
  <c r="L47" i="10" s="1"/>
  <c r="A47" i="10"/>
  <c r="C46" i="10"/>
  <c r="G46" i="10" s="1"/>
  <c r="J46" i="10" s="1"/>
  <c r="B46" i="10"/>
  <c r="L46" i="10" s="1"/>
  <c r="A46" i="10"/>
  <c r="C45" i="10"/>
  <c r="G45" i="10" s="1"/>
  <c r="B45" i="10"/>
  <c r="L45" i="10" s="1"/>
  <c r="A45" i="10"/>
  <c r="C44" i="10"/>
  <c r="G44" i="10" s="1"/>
  <c r="B44" i="10"/>
  <c r="L44" i="10" s="1"/>
  <c r="A44" i="10"/>
  <c r="C43" i="10"/>
  <c r="G43" i="10" s="1"/>
  <c r="J43" i="10" s="1"/>
  <c r="B43" i="10"/>
  <c r="L43" i="10" s="1"/>
  <c r="A43" i="10"/>
  <c r="Q42" i="10"/>
  <c r="C42" i="10"/>
  <c r="G42" i="10" s="1"/>
  <c r="B42" i="10"/>
  <c r="L42" i="10" s="1"/>
  <c r="A42" i="10"/>
  <c r="C41" i="10"/>
  <c r="G41" i="10" s="1"/>
  <c r="J41" i="10" s="1"/>
  <c r="B41" i="10"/>
  <c r="L41" i="10" s="1"/>
  <c r="A41" i="10"/>
  <c r="C40" i="10"/>
  <c r="G40" i="10" s="1"/>
  <c r="J40" i="10" s="1"/>
  <c r="B40" i="10"/>
  <c r="L40" i="10" s="1"/>
  <c r="A40" i="10"/>
  <c r="C39" i="10"/>
  <c r="G39" i="10" s="1"/>
  <c r="B39" i="10"/>
  <c r="L39" i="10" s="1"/>
  <c r="A39" i="10"/>
  <c r="C38" i="10"/>
  <c r="G38" i="10" s="1"/>
  <c r="B38" i="10"/>
  <c r="L38" i="10" s="1"/>
  <c r="A38" i="10"/>
  <c r="C37" i="10"/>
  <c r="G37" i="10" s="1"/>
  <c r="B37" i="10"/>
  <c r="L37" i="10" s="1"/>
  <c r="A37" i="10"/>
  <c r="C36" i="10"/>
  <c r="B36" i="10"/>
  <c r="L36" i="10" s="1"/>
  <c r="A36" i="10"/>
  <c r="C35" i="10"/>
  <c r="G35" i="10" s="1"/>
  <c r="B35" i="10"/>
  <c r="L35" i="10" s="1"/>
  <c r="A35" i="10"/>
  <c r="Q34" i="10"/>
  <c r="C34" i="10"/>
  <c r="B34" i="10"/>
  <c r="L34" i="10" s="1"/>
  <c r="A34" i="10"/>
  <c r="C33" i="10"/>
  <c r="G33" i="10" s="1"/>
  <c r="B33" i="10"/>
  <c r="L33" i="10" s="1"/>
  <c r="A33" i="10"/>
  <c r="C32" i="10"/>
  <c r="G32" i="10" s="1"/>
  <c r="J32" i="10" s="1"/>
  <c r="B32" i="10"/>
  <c r="L32" i="10" s="1"/>
  <c r="A32" i="10"/>
  <c r="C31" i="10"/>
  <c r="G31" i="10" s="1"/>
  <c r="B31" i="10"/>
  <c r="L31" i="10" s="1"/>
  <c r="A31" i="10"/>
  <c r="C30" i="10"/>
  <c r="G30" i="10" s="1"/>
  <c r="B30" i="10"/>
  <c r="L30" i="10" s="1"/>
  <c r="A30" i="10"/>
  <c r="C29" i="10"/>
  <c r="G29" i="10" s="1"/>
  <c r="B29" i="10"/>
  <c r="L29" i="10" s="1"/>
  <c r="A29" i="10"/>
  <c r="C28" i="10"/>
  <c r="B28" i="10"/>
  <c r="L28" i="10" s="1"/>
  <c r="A28" i="10"/>
  <c r="C27" i="10"/>
  <c r="G27" i="10" s="1"/>
  <c r="B27" i="10"/>
  <c r="L27" i="10" s="1"/>
  <c r="A27" i="10"/>
  <c r="C26" i="10"/>
  <c r="B26" i="10"/>
  <c r="L26" i="10" s="1"/>
  <c r="A26" i="10"/>
  <c r="C25" i="10"/>
  <c r="G25" i="10" s="1"/>
  <c r="B25" i="10"/>
  <c r="L25" i="10" s="1"/>
  <c r="A25" i="10"/>
  <c r="G24" i="10"/>
  <c r="J24" i="10" s="1"/>
  <c r="C24" i="10"/>
  <c r="B24" i="10"/>
  <c r="L24" i="10" s="1"/>
  <c r="A24" i="10"/>
  <c r="C23" i="10"/>
  <c r="B23" i="10"/>
  <c r="L23" i="10" s="1"/>
  <c r="A23" i="10"/>
  <c r="C22" i="10"/>
  <c r="G22" i="10" s="1"/>
  <c r="B22" i="10"/>
  <c r="L22" i="10" s="1"/>
  <c r="A22" i="10"/>
  <c r="C21" i="10"/>
  <c r="G21" i="10" s="1"/>
  <c r="B21" i="10"/>
  <c r="L21" i="10" s="1"/>
  <c r="A21" i="10"/>
  <c r="C20" i="10"/>
  <c r="B20" i="10"/>
  <c r="L20" i="10" s="1"/>
  <c r="A20" i="10"/>
  <c r="C19" i="10"/>
  <c r="G19" i="10" s="1"/>
  <c r="B19" i="10"/>
  <c r="L19" i="10" s="1"/>
  <c r="A19" i="10"/>
  <c r="C18" i="10"/>
  <c r="G18" i="10" s="1"/>
  <c r="B18" i="10"/>
  <c r="L18" i="10" s="1"/>
  <c r="A18" i="10"/>
  <c r="C17" i="10"/>
  <c r="B17" i="10"/>
  <c r="L17" i="10" s="1"/>
  <c r="A17" i="10"/>
  <c r="Q16" i="10"/>
  <c r="C16" i="10"/>
  <c r="G16" i="10" s="1"/>
  <c r="J16" i="10" s="1"/>
  <c r="B16" i="10"/>
  <c r="L16" i="10" s="1"/>
  <c r="A16" i="10"/>
  <c r="C15" i="10"/>
  <c r="B15" i="10"/>
  <c r="L15" i="10" s="1"/>
  <c r="A15" i="10"/>
  <c r="C14" i="10"/>
  <c r="G14" i="10" s="1"/>
  <c r="B14" i="10"/>
  <c r="L14" i="10" s="1"/>
  <c r="A14" i="10"/>
  <c r="C13" i="10"/>
  <c r="G13" i="10" s="1"/>
  <c r="B13" i="10"/>
  <c r="L13" i="10" s="1"/>
  <c r="A13" i="10"/>
  <c r="C12" i="10"/>
  <c r="B12" i="10"/>
  <c r="L12" i="10" s="1"/>
  <c r="A12" i="10"/>
  <c r="C11" i="10"/>
  <c r="G11" i="10" s="1"/>
  <c r="B11" i="10"/>
  <c r="L11" i="10" s="1"/>
  <c r="A11" i="10"/>
  <c r="C10" i="10"/>
  <c r="G10" i="10" s="1"/>
  <c r="B10" i="10"/>
  <c r="L10" i="10" s="1"/>
  <c r="A10" i="10"/>
  <c r="C9" i="10"/>
  <c r="B9" i="10"/>
  <c r="L9" i="10" s="1"/>
  <c r="A9" i="10"/>
  <c r="C8" i="10"/>
  <c r="G8" i="10" s="1"/>
  <c r="J8" i="10" s="1"/>
  <c r="B8" i="10"/>
  <c r="L8" i="10" s="1"/>
  <c r="A8" i="10"/>
  <c r="C7" i="10"/>
  <c r="B7" i="10"/>
  <c r="L7" i="10" s="1"/>
  <c r="A7" i="10"/>
  <c r="C47" i="3"/>
  <c r="C48" i="3"/>
  <c r="C49" i="3"/>
  <c r="C50" i="3"/>
  <c r="C26" i="3"/>
  <c r="C27" i="3"/>
  <c r="C28" i="3"/>
  <c r="C29" i="3"/>
  <c r="C30" i="3"/>
  <c r="C31" i="3"/>
  <c r="C52" i="3"/>
  <c r="C53" i="3"/>
  <c r="C54" i="3"/>
  <c r="C55" i="3"/>
  <c r="D88" i="9"/>
  <c r="C83" i="9"/>
  <c r="G83" i="9" s="1"/>
  <c r="J83" i="9" s="1"/>
  <c r="B83" i="9"/>
  <c r="L83" i="9" s="1"/>
  <c r="A83" i="9"/>
  <c r="Q57" i="9" s="1"/>
  <c r="C82" i="9"/>
  <c r="B82" i="9"/>
  <c r="L82" i="9" s="1"/>
  <c r="A82" i="9"/>
  <c r="C81" i="9"/>
  <c r="G81" i="9" s="1"/>
  <c r="J81" i="9" s="1"/>
  <c r="B81" i="9"/>
  <c r="L81" i="9" s="1"/>
  <c r="A81" i="9"/>
  <c r="C80" i="9"/>
  <c r="G80" i="9" s="1"/>
  <c r="B80" i="9"/>
  <c r="L80" i="9" s="1"/>
  <c r="A80" i="9"/>
  <c r="C79" i="9"/>
  <c r="G79" i="9" s="1"/>
  <c r="J79" i="9" s="1"/>
  <c r="B79" i="9"/>
  <c r="L79" i="9" s="1"/>
  <c r="A79" i="9"/>
  <c r="C78" i="9"/>
  <c r="G78" i="9" s="1"/>
  <c r="J78" i="9" s="1"/>
  <c r="B78" i="9"/>
  <c r="L78" i="9" s="1"/>
  <c r="A78" i="9"/>
  <c r="J77" i="9"/>
  <c r="C77" i="9"/>
  <c r="G77" i="9" s="1"/>
  <c r="B77" i="9"/>
  <c r="L77" i="9" s="1"/>
  <c r="A77" i="9"/>
  <c r="C76" i="9"/>
  <c r="G76" i="9" s="1"/>
  <c r="B76" i="9"/>
  <c r="L76" i="9" s="1"/>
  <c r="A76" i="9"/>
  <c r="C75" i="9"/>
  <c r="G75" i="9" s="1"/>
  <c r="J75" i="9" s="1"/>
  <c r="B75" i="9"/>
  <c r="L75" i="9" s="1"/>
  <c r="A75" i="9"/>
  <c r="C74" i="9"/>
  <c r="G74" i="9" s="1"/>
  <c r="J74" i="9" s="1"/>
  <c r="B74" i="9"/>
  <c r="L74" i="9" s="1"/>
  <c r="A74" i="9"/>
  <c r="C73" i="9"/>
  <c r="G73" i="9" s="1"/>
  <c r="J73" i="9" s="1"/>
  <c r="B73" i="9"/>
  <c r="L73" i="9" s="1"/>
  <c r="A73" i="9"/>
  <c r="G72" i="9"/>
  <c r="C72" i="9"/>
  <c r="B72" i="9"/>
  <c r="L72" i="9" s="1"/>
  <c r="A72" i="9"/>
  <c r="C71" i="9"/>
  <c r="G71" i="9" s="1"/>
  <c r="J71" i="9" s="1"/>
  <c r="B71" i="9"/>
  <c r="L71" i="9" s="1"/>
  <c r="A71" i="9"/>
  <c r="C70" i="9"/>
  <c r="G70" i="9" s="1"/>
  <c r="J70" i="9" s="1"/>
  <c r="B70" i="9"/>
  <c r="L70" i="9" s="1"/>
  <c r="A70" i="9"/>
  <c r="C69" i="9"/>
  <c r="G69" i="9" s="1"/>
  <c r="J69" i="9" s="1"/>
  <c r="B69" i="9"/>
  <c r="L69" i="9" s="1"/>
  <c r="A69" i="9"/>
  <c r="C68" i="9"/>
  <c r="G68" i="9" s="1"/>
  <c r="B68" i="9"/>
  <c r="L68" i="9" s="1"/>
  <c r="A68" i="9"/>
  <c r="G67" i="9"/>
  <c r="J67" i="9" s="1"/>
  <c r="C67" i="9"/>
  <c r="B67" i="9"/>
  <c r="L67" i="9" s="1"/>
  <c r="A67" i="9"/>
  <c r="C66" i="9"/>
  <c r="G66" i="9" s="1"/>
  <c r="J66" i="9" s="1"/>
  <c r="B66" i="9"/>
  <c r="L66" i="9" s="1"/>
  <c r="A66" i="9"/>
  <c r="C65" i="9"/>
  <c r="G65" i="9" s="1"/>
  <c r="J65" i="9" s="1"/>
  <c r="B65" i="9"/>
  <c r="L65" i="9" s="1"/>
  <c r="A65" i="9"/>
  <c r="C64" i="9"/>
  <c r="G64" i="9" s="1"/>
  <c r="B64" i="9"/>
  <c r="L64" i="9" s="1"/>
  <c r="A64" i="9"/>
  <c r="C63" i="9"/>
  <c r="G63" i="9" s="1"/>
  <c r="J63" i="9" s="1"/>
  <c r="B63" i="9"/>
  <c r="L63" i="9" s="1"/>
  <c r="A63" i="9"/>
  <c r="C62" i="9"/>
  <c r="G62" i="9" s="1"/>
  <c r="B62" i="9"/>
  <c r="L62" i="9" s="1"/>
  <c r="A62" i="9"/>
  <c r="C61" i="9"/>
  <c r="G61" i="9" s="1"/>
  <c r="J61" i="9" s="1"/>
  <c r="B61" i="9"/>
  <c r="L61" i="9" s="1"/>
  <c r="A61" i="9"/>
  <c r="C60" i="9"/>
  <c r="G60" i="9" s="1"/>
  <c r="B60" i="9"/>
  <c r="L60" i="9" s="1"/>
  <c r="A60" i="9"/>
  <c r="C59" i="9"/>
  <c r="B59" i="9"/>
  <c r="L59" i="9" s="1"/>
  <c r="A59" i="9"/>
  <c r="G58" i="9"/>
  <c r="C58" i="9"/>
  <c r="B58" i="9"/>
  <c r="L58" i="9" s="1"/>
  <c r="A58" i="9"/>
  <c r="C57" i="9"/>
  <c r="B57" i="9"/>
  <c r="L57" i="9" s="1"/>
  <c r="A57" i="9"/>
  <c r="C56" i="9"/>
  <c r="G56" i="9" s="1"/>
  <c r="B56" i="9"/>
  <c r="L56" i="9" s="1"/>
  <c r="A56" i="9"/>
  <c r="C55" i="9"/>
  <c r="G55" i="9" s="1"/>
  <c r="B55" i="9"/>
  <c r="L55" i="9" s="1"/>
  <c r="A55" i="9"/>
  <c r="C54" i="9"/>
  <c r="G54" i="9" s="1"/>
  <c r="B54" i="9"/>
  <c r="L54" i="9" s="1"/>
  <c r="A54" i="9"/>
  <c r="C53" i="9"/>
  <c r="G53" i="9" s="1"/>
  <c r="B53" i="9"/>
  <c r="L53" i="9" s="1"/>
  <c r="A53" i="9"/>
  <c r="C52" i="9"/>
  <c r="G52" i="9" s="1"/>
  <c r="J52" i="9" s="1"/>
  <c r="B52" i="9"/>
  <c r="L52" i="9" s="1"/>
  <c r="A52" i="9"/>
  <c r="L51" i="9"/>
  <c r="C51" i="9"/>
  <c r="G51" i="9" s="1"/>
  <c r="J51" i="9" s="1"/>
  <c r="B51" i="9"/>
  <c r="A51" i="9"/>
  <c r="C50" i="9"/>
  <c r="G50" i="9" s="1"/>
  <c r="B50" i="9"/>
  <c r="L50" i="9" s="1"/>
  <c r="A50" i="9"/>
  <c r="C49" i="9"/>
  <c r="B49" i="9"/>
  <c r="L49" i="9" s="1"/>
  <c r="A49" i="9"/>
  <c r="C48" i="9"/>
  <c r="G48" i="9" s="1"/>
  <c r="B48" i="9"/>
  <c r="L48" i="9" s="1"/>
  <c r="A48" i="9"/>
  <c r="C47" i="9"/>
  <c r="G47" i="9" s="1"/>
  <c r="B47" i="9"/>
  <c r="L47" i="9" s="1"/>
  <c r="A47" i="9"/>
  <c r="C46" i="9"/>
  <c r="G46" i="9" s="1"/>
  <c r="J46" i="9" s="1"/>
  <c r="B46" i="9"/>
  <c r="L46" i="9" s="1"/>
  <c r="A46" i="9"/>
  <c r="C45" i="9"/>
  <c r="B45" i="9"/>
  <c r="L45" i="9" s="1"/>
  <c r="A45" i="9"/>
  <c r="C44" i="9"/>
  <c r="G44" i="9" s="1"/>
  <c r="B44" i="9"/>
  <c r="L44" i="9" s="1"/>
  <c r="A44" i="9"/>
  <c r="C43" i="9"/>
  <c r="G43" i="9" s="1"/>
  <c r="B43" i="9"/>
  <c r="L43" i="9" s="1"/>
  <c r="A43" i="9"/>
  <c r="C42" i="9"/>
  <c r="G42" i="9" s="1"/>
  <c r="B42" i="9"/>
  <c r="L42" i="9" s="1"/>
  <c r="A42" i="9"/>
  <c r="C41" i="9"/>
  <c r="B41" i="9"/>
  <c r="L41" i="9" s="1"/>
  <c r="A41" i="9"/>
  <c r="C40" i="9"/>
  <c r="G40" i="9" s="1"/>
  <c r="J40" i="9" s="1"/>
  <c r="B40" i="9"/>
  <c r="L40" i="9" s="1"/>
  <c r="A40" i="9"/>
  <c r="C39" i="9"/>
  <c r="G39" i="9" s="1"/>
  <c r="B39" i="9"/>
  <c r="L39" i="9" s="1"/>
  <c r="A39" i="9"/>
  <c r="C38" i="9"/>
  <c r="G38" i="9" s="1"/>
  <c r="B38" i="9"/>
  <c r="L38" i="9" s="1"/>
  <c r="A38" i="9"/>
  <c r="C37" i="9"/>
  <c r="G37" i="9" s="1"/>
  <c r="B37" i="9"/>
  <c r="L37" i="9" s="1"/>
  <c r="A37" i="9"/>
  <c r="C36" i="9"/>
  <c r="G36" i="9" s="1"/>
  <c r="B36" i="9"/>
  <c r="L36" i="9" s="1"/>
  <c r="A36" i="9"/>
  <c r="C35" i="9"/>
  <c r="G35" i="9" s="1"/>
  <c r="B35" i="9"/>
  <c r="L35" i="9" s="1"/>
  <c r="A35" i="9"/>
  <c r="C34" i="9"/>
  <c r="G34" i="9" s="1"/>
  <c r="B34" i="9"/>
  <c r="L34" i="9" s="1"/>
  <c r="A34" i="9"/>
  <c r="C33" i="9"/>
  <c r="G33" i="9" s="1"/>
  <c r="J33" i="9" s="1"/>
  <c r="B33" i="9"/>
  <c r="L33" i="9" s="1"/>
  <c r="A33" i="9"/>
  <c r="C32" i="9"/>
  <c r="G32" i="9" s="1"/>
  <c r="J32" i="9" s="1"/>
  <c r="B32" i="9"/>
  <c r="L32" i="9" s="1"/>
  <c r="A32" i="9"/>
  <c r="C31" i="9"/>
  <c r="G31" i="9" s="1"/>
  <c r="B31" i="9"/>
  <c r="L31" i="9" s="1"/>
  <c r="A31" i="9"/>
  <c r="C30" i="9"/>
  <c r="G30" i="9" s="1"/>
  <c r="B30" i="9"/>
  <c r="L30" i="9" s="1"/>
  <c r="A30" i="9"/>
  <c r="C29" i="9"/>
  <c r="B29" i="9"/>
  <c r="L29" i="9" s="1"/>
  <c r="A29" i="9"/>
  <c r="C28" i="9"/>
  <c r="G28" i="9" s="1"/>
  <c r="B28" i="9"/>
  <c r="L28" i="9" s="1"/>
  <c r="A28" i="9"/>
  <c r="C27" i="9"/>
  <c r="G27" i="9" s="1"/>
  <c r="B27" i="9"/>
  <c r="L27" i="9" s="1"/>
  <c r="A27" i="9"/>
  <c r="C26" i="9"/>
  <c r="G26" i="9" s="1"/>
  <c r="B26" i="9"/>
  <c r="L26" i="9" s="1"/>
  <c r="A26" i="9"/>
  <c r="C25" i="9"/>
  <c r="B25" i="9"/>
  <c r="L25" i="9" s="1"/>
  <c r="A25" i="9"/>
  <c r="C24" i="9"/>
  <c r="G24" i="9" s="1"/>
  <c r="B24" i="9"/>
  <c r="L24" i="9" s="1"/>
  <c r="A24" i="9"/>
  <c r="C23" i="9"/>
  <c r="B23" i="9"/>
  <c r="L23" i="9" s="1"/>
  <c r="A23" i="9"/>
  <c r="C22" i="9"/>
  <c r="G22" i="9" s="1"/>
  <c r="B22" i="9"/>
  <c r="L22" i="9" s="1"/>
  <c r="A22" i="9"/>
  <c r="C21" i="9"/>
  <c r="B21" i="9"/>
  <c r="L21" i="9" s="1"/>
  <c r="A21" i="9"/>
  <c r="G20" i="9"/>
  <c r="C20" i="9"/>
  <c r="B20" i="9"/>
  <c r="L20" i="9" s="1"/>
  <c r="A20" i="9"/>
  <c r="C19" i="9"/>
  <c r="G19" i="9" s="1"/>
  <c r="B19" i="9"/>
  <c r="L19" i="9" s="1"/>
  <c r="A19" i="9"/>
  <c r="C18" i="9"/>
  <c r="G18" i="9" s="1"/>
  <c r="B18" i="9"/>
  <c r="L18" i="9" s="1"/>
  <c r="A18" i="9"/>
  <c r="C17" i="9"/>
  <c r="B17" i="9"/>
  <c r="L17" i="9" s="1"/>
  <c r="A17" i="9"/>
  <c r="C16" i="9"/>
  <c r="G16" i="9" s="1"/>
  <c r="B16" i="9"/>
  <c r="L16" i="9" s="1"/>
  <c r="A16" i="9"/>
  <c r="C15" i="9"/>
  <c r="G15" i="9" s="1"/>
  <c r="B15" i="9"/>
  <c r="L15" i="9" s="1"/>
  <c r="A15" i="9"/>
  <c r="C14" i="9"/>
  <c r="G14" i="9" s="1"/>
  <c r="J14" i="9" s="1"/>
  <c r="B14" i="9"/>
  <c r="L14" i="9" s="1"/>
  <c r="A14" i="9"/>
  <c r="C13" i="9"/>
  <c r="G13" i="9" s="1"/>
  <c r="B13" i="9"/>
  <c r="L13" i="9" s="1"/>
  <c r="A13" i="9"/>
  <c r="C12" i="9"/>
  <c r="G12" i="9" s="1"/>
  <c r="B12" i="9"/>
  <c r="L12" i="9" s="1"/>
  <c r="A12" i="9"/>
  <c r="C11" i="9"/>
  <c r="G11" i="9" s="1"/>
  <c r="B11" i="9"/>
  <c r="L11" i="9" s="1"/>
  <c r="A11" i="9"/>
  <c r="C10" i="9"/>
  <c r="B10" i="9"/>
  <c r="L10" i="9" s="1"/>
  <c r="A10" i="9"/>
  <c r="C9" i="9"/>
  <c r="B9" i="9"/>
  <c r="L9" i="9" s="1"/>
  <c r="A9" i="9"/>
  <c r="C8" i="9"/>
  <c r="G8" i="9" s="1"/>
  <c r="B8" i="9"/>
  <c r="L8" i="9" s="1"/>
  <c r="A8" i="9"/>
  <c r="C7" i="9"/>
  <c r="G7" i="9" s="1"/>
  <c r="B7" i="9"/>
  <c r="L7" i="9" s="1"/>
  <c r="A7" i="9"/>
  <c r="C6" i="9"/>
  <c r="G6" i="9" s="1"/>
  <c r="J6" i="9" s="1"/>
  <c r="B6" i="9"/>
  <c r="L6" i="9" s="1"/>
  <c r="A6" i="9"/>
  <c r="G5" i="9"/>
  <c r="C5" i="9"/>
  <c r="B5" i="9"/>
  <c r="L5" i="9" s="1"/>
  <c r="A5" i="9"/>
  <c r="Q51" i="9" l="1"/>
  <c r="Q14" i="9"/>
  <c r="Q25" i="9"/>
  <c r="Q46" i="9"/>
  <c r="Q40" i="9"/>
  <c r="J69" i="13"/>
  <c r="J75" i="13"/>
  <c r="G81" i="13"/>
  <c r="G17" i="13"/>
  <c r="C88" i="13"/>
  <c r="F66" i="13" s="1"/>
  <c r="J73" i="13"/>
  <c r="J7" i="13"/>
  <c r="J26" i="13"/>
  <c r="J61" i="13"/>
  <c r="J79" i="13"/>
  <c r="G45" i="13"/>
  <c r="G41" i="13"/>
  <c r="J39" i="13"/>
  <c r="J71" i="13"/>
  <c r="G77" i="13"/>
  <c r="J80" i="13"/>
  <c r="G21" i="13"/>
  <c r="G25" i="13"/>
  <c r="J6" i="13"/>
  <c r="J11" i="13"/>
  <c r="J32" i="13"/>
  <c r="J5" i="13"/>
  <c r="Q51" i="13"/>
  <c r="G9" i="10"/>
  <c r="J11" i="10"/>
  <c r="G23" i="10"/>
  <c r="J58" i="10"/>
  <c r="J75" i="10"/>
  <c r="J83" i="10"/>
  <c r="G12" i="10"/>
  <c r="J35" i="10"/>
  <c r="J49" i="10"/>
  <c r="J52" i="10"/>
  <c r="G17" i="10"/>
  <c r="G26" i="10"/>
  <c r="J84" i="10"/>
  <c r="G15" i="10"/>
  <c r="J33" i="10"/>
  <c r="J22" i="10"/>
  <c r="J47" i="10"/>
  <c r="J53" i="10"/>
  <c r="J13" i="10"/>
  <c r="G36" i="10"/>
  <c r="J71" i="10"/>
  <c r="G20" i="10"/>
  <c r="J39" i="10"/>
  <c r="J57" i="10"/>
  <c r="J63" i="10"/>
  <c r="J74" i="10"/>
  <c r="J27" i="10"/>
  <c r="G34" i="10"/>
  <c r="G28" i="10"/>
  <c r="J42" i="10"/>
  <c r="J48" i="10"/>
  <c r="J54" i="10"/>
  <c r="J80" i="10"/>
  <c r="J10" i="10"/>
  <c r="C90" i="10"/>
  <c r="F19" i="10" s="1"/>
  <c r="G7" i="10"/>
  <c r="Q27" i="10"/>
  <c r="G85" i="10"/>
  <c r="J39" i="9"/>
  <c r="J7" i="9"/>
  <c r="J80" i="9"/>
  <c r="J5" i="9"/>
  <c r="G25" i="9"/>
  <c r="G57" i="9"/>
  <c r="J68" i="9"/>
  <c r="G82" i="9"/>
  <c r="G45" i="9"/>
  <c r="G29" i="9"/>
  <c r="G9" i="9"/>
  <c r="G21" i="9"/>
  <c r="J47" i="9"/>
  <c r="J56" i="9"/>
  <c r="J72" i="9"/>
  <c r="J26" i="9"/>
  <c r="G59" i="9"/>
  <c r="C88" i="9"/>
  <c r="F38" i="9" s="1"/>
  <c r="G41" i="9"/>
  <c r="J76" i="9"/>
  <c r="G49" i="9"/>
  <c r="J64" i="9"/>
  <c r="G23" i="9"/>
  <c r="J8" i="9"/>
  <c r="J11" i="9"/>
  <c r="G10" i="9"/>
  <c r="Q32" i="9"/>
  <c r="G17" i="9"/>
  <c r="F73" i="13" l="1"/>
  <c r="F10" i="13"/>
  <c r="F14" i="13"/>
  <c r="F79" i="13"/>
  <c r="F46" i="13"/>
  <c r="F77" i="13"/>
  <c r="F19" i="13"/>
  <c r="F64" i="13"/>
  <c r="F72" i="13"/>
  <c r="F69" i="13"/>
  <c r="F83" i="13"/>
  <c r="F58" i="13"/>
  <c r="F17" i="13"/>
  <c r="F15" i="13"/>
  <c r="F74" i="13"/>
  <c r="F71" i="13"/>
  <c r="F6" i="13"/>
  <c r="F61" i="13"/>
  <c r="F75" i="13"/>
  <c r="F82" i="13"/>
  <c r="F42" i="13"/>
  <c r="F45" i="13"/>
  <c r="F41" i="13"/>
  <c r="F65" i="13"/>
  <c r="F20" i="13"/>
  <c r="F76" i="13"/>
  <c r="F80" i="13"/>
  <c r="F54" i="13"/>
  <c r="F59" i="13"/>
  <c r="F25" i="13"/>
  <c r="F18" i="13"/>
  <c r="F22" i="13"/>
  <c r="F81" i="13"/>
  <c r="F44" i="13"/>
  <c r="F63" i="13"/>
  <c r="F38" i="13"/>
  <c r="F43" i="13"/>
  <c r="F68" i="13"/>
  <c r="F16" i="13"/>
  <c r="F60" i="13"/>
  <c r="F67" i="13"/>
  <c r="F78" i="13"/>
  <c r="F34" i="13"/>
  <c r="F23" i="13"/>
  <c r="F21" i="13"/>
  <c r="F62" i="13"/>
  <c r="J41" i="13"/>
  <c r="J81" i="13"/>
  <c r="J25" i="13"/>
  <c r="J77" i="13"/>
  <c r="J45" i="13"/>
  <c r="F56" i="13"/>
  <c r="F52" i="13"/>
  <c r="F40" i="13"/>
  <c r="F36" i="13"/>
  <c r="F12" i="13"/>
  <c r="F8" i="13"/>
  <c r="F55" i="13"/>
  <c r="F39" i="13"/>
  <c r="F35" i="13"/>
  <c r="F11" i="13"/>
  <c r="F7" i="13"/>
  <c r="F49" i="13"/>
  <c r="F29" i="13"/>
  <c r="F48" i="13"/>
  <c r="F32" i="13"/>
  <c r="F28" i="13"/>
  <c r="F57" i="13"/>
  <c r="F53" i="13"/>
  <c r="F37" i="13"/>
  <c r="F33" i="13"/>
  <c r="F13" i="13"/>
  <c r="F9" i="13"/>
  <c r="F5" i="13"/>
  <c r="F51" i="13"/>
  <c r="F47" i="13"/>
  <c r="F31" i="13"/>
  <c r="F27" i="13"/>
  <c r="F30" i="13"/>
  <c r="F50" i="13"/>
  <c r="F26" i="13"/>
  <c r="G88" i="13"/>
  <c r="H25" i="13" s="1"/>
  <c r="I25" i="13" s="1"/>
  <c r="F70" i="13"/>
  <c r="F24" i="13"/>
  <c r="F68" i="10"/>
  <c r="F56" i="10"/>
  <c r="F8" i="10"/>
  <c r="F16" i="10"/>
  <c r="F62" i="10"/>
  <c r="F40" i="10"/>
  <c r="F52" i="10"/>
  <c r="F20" i="10"/>
  <c r="F23" i="10"/>
  <c r="F34" i="10"/>
  <c r="F81" i="10"/>
  <c r="F85" i="10"/>
  <c r="F44" i="10"/>
  <c r="F45" i="10"/>
  <c r="F37" i="10"/>
  <c r="F15" i="10"/>
  <c r="F65" i="10"/>
  <c r="F29" i="10"/>
  <c r="F57" i="10"/>
  <c r="F27" i="10"/>
  <c r="F36" i="10"/>
  <c r="F54" i="10"/>
  <c r="F53" i="10"/>
  <c r="F71" i="10"/>
  <c r="F49" i="10"/>
  <c r="F21" i="10"/>
  <c r="F26" i="10"/>
  <c r="F47" i="10"/>
  <c r="F13" i="10"/>
  <c r="F28" i="10"/>
  <c r="J34" i="10"/>
  <c r="J26" i="10"/>
  <c r="J28" i="10"/>
  <c r="F79" i="10"/>
  <c r="F73" i="10"/>
  <c r="F67" i="10"/>
  <c r="F61" i="10"/>
  <c r="F59" i="10"/>
  <c r="F51" i="10"/>
  <c r="F43" i="10"/>
  <c r="F41" i="10"/>
  <c r="F35" i="10"/>
  <c r="F33" i="10"/>
  <c r="F25" i="10"/>
  <c r="F78" i="10"/>
  <c r="F72" i="10"/>
  <c r="F66" i="10"/>
  <c r="F60" i="10"/>
  <c r="F58" i="10"/>
  <c r="F50" i="10"/>
  <c r="F48" i="10"/>
  <c r="F32" i="10"/>
  <c r="F24" i="10"/>
  <c r="F18" i="10"/>
  <c r="F10" i="10"/>
  <c r="F31" i="10"/>
  <c r="F82" i="10"/>
  <c r="F76" i="10"/>
  <c r="F70" i="10"/>
  <c r="F64" i="10"/>
  <c r="F46" i="10"/>
  <c r="F38" i="10"/>
  <c r="F30" i="10"/>
  <c r="F22" i="10"/>
  <c r="F9" i="10"/>
  <c r="J85" i="10"/>
  <c r="F17" i="10"/>
  <c r="J12" i="10"/>
  <c r="F14" i="10"/>
  <c r="J9" i="10"/>
  <c r="F39" i="10"/>
  <c r="F63" i="10"/>
  <c r="F12" i="10"/>
  <c r="G90" i="10"/>
  <c r="H28" i="10" s="1"/>
  <c r="I28" i="10" s="1"/>
  <c r="M28" i="10" s="1"/>
  <c r="J7" i="10"/>
  <c r="F7" i="10"/>
  <c r="F84" i="10"/>
  <c r="F75" i="10"/>
  <c r="F69" i="10"/>
  <c r="F80" i="10"/>
  <c r="F42" i="10"/>
  <c r="F83" i="10"/>
  <c r="F77" i="10"/>
  <c r="F55" i="10"/>
  <c r="F74" i="10"/>
  <c r="F11" i="10"/>
  <c r="G88" i="9"/>
  <c r="H69" i="9" s="1"/>
  <c r="I69" i="9" s="1"/>
  <c r="M69" i="9" s="1"/>
  <c r="F81" i="9"/>
  <c r="F40" i="9"/>
  <c r="F11" i="9"/>
  <c r="F61" i="9"/>
  <c r="F69" i="9"/>
  <c r="F65" i="9"/>
  <c r="F9" i="9"/>
  <c r="F25" i="9"/>
  <c r="F39" i="9"/>
  <c r="F56" i="9"/>
  <c r="F5" i="9"/>
  <c r="F29" i="9"/>
  <c r="F45" i="9"/>
  <c r="F6" i="9"/>
  <c r="F30" i="9"/>
  <c r="F23" i="9"/>
  <c r="F26" i="9"/>
  <c r="F43" i="9"/>
  <c r="F15" i="9"/>
  <c r="F77" i="9"/>
  <c r="F73" i="9"/>
  <c r="F41" i="9"/>
  <c r="F21" i="9"/>
  <c r="F33" i="9"/>
  <c r="F52" i="9"/>
  <c r="F13" i="9"/>
  <c r="F17" i="9"/>
  <c r="F36" i="9"/>
  <c r="F49" i="9"/>
  <c r="F59" i="9"/>
  <c r="F19" i="9"/>
  <c r="H22" i="9"/>
  <c r="H36" i="9"/>
  <c r="J57" i="9"/>
  <c r="J9" i="9"/>
  <c r="H49" i="9"/>
  <c r="I49" i="9" s="1"/>
  <c r="M49" i="9" s="1"/>
  <c r="F12" i="9"/>
  <c r="F8" i="9"/>
  <c r="F32" i="9"/>
  <c r="F54" i="9"/>
  <c r="F35" i="9"/>
  <c r="F16" i="9"/>
  <c r="F51" i="9"/>
  <c r="F31" i="9"/>
  <c r="F50" i="9"/>
  <c r="F47" i="9"/>
  <c r="F27" i="9"/>
  <c r="F46" i="9"/>
  <c r="F42" i="9"/>
  <c r="F78" i="9"/>
  <c r="F71" i="9"/>
  <c r="F58" i="9"/>
  <c r="F76" i="9"/>
  <c r="F66" i="9"/>
  <c r="F28" i="9"/>
  <c r="F74" i="9"/>
  <c r="F64" i="9"/>
  <c r="F18" i="9"/>
  <c r="F14" i="9"/>
  <c r="F24" i="9"/>
  <c r="F60" i="9"/>
  <c r="F79" i="9"/>
  <c r="F72" i="9"/>
  <c r="F67" i="9"/>
  <c r="F22" i="9"/>
  <c r="F62" i="9"/>
  <c r="F37" i="9"/>
  <c r="F75" i="9"/>
  <c r="F70" i="9"/>
  <c r="F80" i="9"/>
  <c r="F48" i="9"/>
  <c r="F68" i="9"/>
  <c r="F63" i="9"/>
  <c r="F20" i="9"/>
  <c r="J82" i="9"/>
  <c r="H82" i="9"/>
  <c r="I82" i="9" s="1"/>
  <c r="M82" i="9" s="1"/>
  <c r="F10" i="9"/>
  <c r="J25" i="9"/>
  <c r="F53" i="9"/>
  <c r="F7" i="9"/>
  <c r="F83" i="9"/>
  <c r="F82" i="9"/>
  <c r="J10" i="9"/>
  <c r="J45" i="9"/>
  <c r="J41" i="9"/>
  <c r="F34" i="9"/>
  <c r="F44" i="9"/>
  <c r="F55" i="9"/>
  <c r="F57" i="9"/>
  <c r="D88" i="7"/>
  <c r="C83" i="7"/>
  <c r="G83" i="7" s="1"/>
  <c r="B83" i="7"/>
  <c r="L83" i="7" s="1"/>
  <c r="A83" i="7"/>
  <c r="C82" i="7"/>
  <c r="G82" i="7" s="1"/>
  <c r="J82" i="7" s="1"/>
  <c r="B82" i="7"/>
  <c r="L82" i="7" s="1"/>
  <c r="A82" i="7"/>
  <c r="L81" i="7"/>
  <c r="C81" i="7"/>
  <c r="G81" i="7" s="1"/>
  <c r="B81" i="7"/>
  <c r="A81" i="7"/>
  <c r="C80" i="7"/>
  <c r="G80" i="7" s="1"/>
  <c r="B80" i="7"/>
  <c r="L80" i="7" s="1"/>
  <c r="A80" i="7"/>
  <c r="C79" i="7"/>
  <c r="G79" i="7" s="1"/>
  <c r="B79" i="7"/>
  <c r="L79" i="7" s="1"/>
  <c r="A79" i="7"/>
  <c r="C78" i="7"/>
  <c r="G78" i="7" s="1"/>
  <c r="J78" i="7" s="1"/>
  <c r="B78" i="7"/>
  <c r="L78" i="7" s="1"/>
  <c r="A78" i="7"/>
  <c r="C77" i="7"/>
  <c r="G77" i="7" s="1"/>
  <c r="B77" i="7"/>
  <c r="L77" i="7" s="1"/>
  <c r="A77" i="7"/>
  <c r="C76" i="7"/>
  <c r="G76" i="7" s="1"/>
  <c r="B76" i="7"/>
  <c r="L76" i="7" s="1"/>
  <c r="A76" i="7"/>
  <c r="C75" i="7"/>
  <c r="G75" i="7" s="1"/>
  <c r="B75" i="7"/>
  <c r="L75" i="7" s="1"/>
  <c r="A75" i="7"/>
  <c r="C74" i="7"/>
  <c r="G74" i="7" s="1"/>
  <c r="B74" i="7"/>
  <c r="L74" i="7" s="1"/>
  <c r="A74" i="7"/>
  <c r="C73" i="7"/>
  <c r="G73" i="7" s="1"/>
  <c r="J73" i="7" s="1"/>
  <c r="B73" i="7"/>
  <c r="L73" i="7" s="1"/>
  <c r="A73" i="7"/>
  <c r="C72" i="7"/>
  <c r="G72" i="7" s="1"/>
  <c r="B72" i="7"/>
  <c r="L72" i="7" s="1"/>
  <c r="A72" i="7"/>
  <c r="C71" i="7"/>
  <c r="G71" i="7" s="1"/>
  <c r="B71" i="7"/>
  <c r="L71" i="7" s="1"/>
  <c r="A71" i="7"/>
  <c r="C70" i="7"/>
  <c r="B70" i="7"/>
  <c r="L70" i="7" s="1"/>
  <c r="A70" i="7"/>
  <c r="C69" i="7"/>
  <c r="G69" i="7" s="1"/>
  <c r="J69" i="7" s="1"/>
  <c r="B69" i="7"/>
  <c r="L69" i="7" s="1"/>
  <c r="A69" i="7"/>
  <c r="C68" i="7"/>
  <c r="G68" i="7" s="1"/>
  <c r="B68" i="7"/>
  <c r="L68" i="7" s="1"/>
  <c r="A68" i="7"/>
  <c r="C67" i="7"/>
  <c r="G67" i="7" s="1"/>
  <c r="B67" i="7"/>
  <c r="L67" i="7" s="1"/>
  <c r="A67" i="7"/>
  <c r="C66" i="7"/>
  <c r="B66" i="7"/>
  <c r="L66" i="7" s="1"/>
  <c r="A66" i="7"/>
  <c r="C65" i="7"/>
  <c r="G65" i="7" s="1"/>
  <c r="J65" i="7" s="1"/>
  <c r="B65" i="7"/>
  <c r="L65" i="7" s="1"/>
  <c r="A65" i="7"/>
  <c r="C64" i="7"/>
  <c r="G64" i="7" s="1"/>
  <c r="B64" i="7"/>
  <c r="L64" i="7" s="1"/>
  <c r="A64" i="7"/>
  <c r="C63" i="7"/>
  <c r="G63" i="7" s="1"/>
  <c r="B63" i="7"/>
  <c r="L63" i="7" s="1"/>
  <c r="A63" i="7"/>
  <c r="C62" i="7"/>
  <c r="G62" i="7" s="1"/>
  <c r="B62" i="7"/>
  <c r="L62" i="7" s="1"/>
  <c r="A62" i="7"/>
  <c r="C61" i="7"/>
  <c r="G61" i="7" s="1"/>
  <c r="J61" i="7" s="1"/>
  <c r="B61" i="7"/>
  <c r="L61" i="7" s="1"/>
  <c r="A61" i="7"/>
  <c r="C60" i="7"/>
  <c r="G60" i="7" s="1"/>
  <c r="B60" i="7"/>
  <c r="L60" i="7" s="1"/>
  <c r="A60" i="7"/>
  <c r="C59" i="7"/>
  <c r="G59" i="7" s="1"/>
  <c r="B59" i="7"/>
  <c r="L59" i="7" s="1"/>
  <c r="A59" i="7"/>
  <c r="C58" i="7"/>
  <c r="G58" i="7" s="1"/>
  <c r="B58" i="7"/>
  <c r="L58" i="7" s="1"/>
  <c r="A58" i="7"/>
  <c r="C57" i="7"/>
  <c r="G57" i="7" s="1"/>
  <c r="B57" i="7"/>
  <c r="L57" i="7" s="1"/>
  <c r="A57" i="7"/>
  <c r="C56" i="7"/>
  <c r="G56" i="7" s="1"/>
  <c r="B56" i="7"/>
  <c r="L56" i="7" s="1"/>
  <c r="A56" i="7"/>
  <c r="C55" i="7"/>
  <c r="G55" i="7" s="1"/>
  <c r="B55" i="7"/>
  <c r="L55" i="7" s="1"/>
  <c r="A55" i="7"/>
  <c r="C54" i="7"/>
  <c r="G54" i="7" s="1"/>
  <c r="B54" i="7"/>
  <c r="L54" i="7" s="1"/>
  <c r="A54" i="7"/>
  <c r="C53" i="7"/>
  <c r="G53" i="7" s="1"/>
  <c r="B53" i="7"/>
  <c r="L53" i="7" s="1"/>
  <c r="A53" i="7"/>
  <c r="C52" i="7"/>
  <c r="G52" i="7" s="1"/>
  <c r="B52" i="7"/>
  <c r="L52" i="7" s="1"/>
  <c r="A52" i="7"/>
  <c r="Q51" i="7"/>
  <c r="C51" i="7"/>
  <c r="G51" i="7" s="1"/>
  <c r="J51" i="7" s="1"/>
  <c r="B51" i="7"/>
  <c r="L51" i="7" s="1"/>
  <c r="A51" i="7"/>
  <c r="C50" i="7"/>
  <c r="G50" i="7" s="1"/>
  <c r="B50" i="7"/>
  <c r="L50" i="7" s="1"/>
  <c r="A50" i="7"/>
  <c r="C49" i="7"/>
  <c r="G49" i="7" s="1"/>
  <c r="B49" i="7"/>
  <c r="L49" i="7" s="1"/>
  <c r="A49" i="7"/>
  <c r="C48" i="7"/>
  <c r="B48" i="7"/>
  <c r="L48" i="7" s="1"/>
  <c r="A48" i="7"/>
  <c r="C47" i="7"/>
  <c r="G47" i="7" s="1"/>
  <c r="J47" i="7" s="1"/>
  <c r="B47" i="7"/>
  <c r="L47" i="7" s="1"/>
  <c r="A47" i="7"/>
  <c r="Q46" i="7"/>
  <c r="G46" i="7"/>
  <c r="C46" i="7"/>
  <c r="B46" i="7"/>
  <c r="L46" i="7" s="1"/>
  <c r="A46" i="7"/>
  <c r="C45" i="7"/>
  <c r="G45" i="7" s="1"/>
  <c r="J45" i="7" s="1"/>
  <c r="B45" i="7"/>
  <c r="L45" i="7" s="1"/>
  <c r="A45" i="7"/>
  <c r="C44" i="7"/>
  <c r="G44" i="7" s="1"/>
  <c r="B44" i="7"/>
  <c r="L44" i="7" s="1"/>
  <c r="A44" i="7"/>
  <c r="C43" i="7"/>
  <c r="G43" i="7" s="1"/>
  <c r="B43" i="7"/>
  <c r="L43" i="7" s="1"/>
  <c r="A43" i="7"/>
  <c r="C42" i="7"/>
  <c r="B42" i="7"/>
  <c r="L42" i="7" s="1"/>
  <c r="A42" i="7"/>
  <c r="C41" i="7"/>
  <c r="G41" i="7" s="1"/>
  <c r="J41" i="7" s="1"/>
  <c r="B41" i="7"/>
  <c r="L41" i="7" s="1"/>
  <c r="A41" i="7"/>
  <c r="Q40" i="7"/>
  <c r="C40" i="7"/>
  <c r="G40" i="7" s="1"/>
  <c r="B40" i="7"/>
  <c r="L40" i="7" s="1"/>
  <c r="A40" i="7"/>
  <c r="C39" i="7"/>
  <c r="G39" i="7" s="1"/>
  <c r="J39" i="7" s="1"/>
  <c r="B39" i="7"/>
  <c r="L39" i="7" s="1"/>
  <c r="A39" i="7"/>
  <c r="C38" i="7"/>
  <c r="G38" i="7" s="1"/>
  <c r="B38" i="7"/>
  <c r="L38" i="7" s="1"/>
  <c r="A38" i="7"/>
  <c r="C37" i="7"/>
  <c r="G37" i="7" s="1"/>
  <c r="B37" i="7"/>
  <c r="L37" i="7" s="1"/>
  <c r="A37" i="7"/>
  <c r="C36" i="7"/>
  <c r="G36" i="7" s="1"/>
  <c r="B36" i="7"/>
  <c r="L36" i="7" s="1"/>
  <c r="A36" i="7"/>
  <c r="C35" i="7"/>
  <c r="G35" i="7" s="1"/>
  <c r="B35" i="7"/>
  <c r="L35" i="7" s="1"/>
  <c r="A35" i="7"/>
  <c r="C34" i="7"/>
  <c r="B34" i="7"/>
  <c r="L34" i="7" s="1"/>
  <c r="A34" i="7"/>
  <c r="C33" i="7"/>
  <c r="G33" i="7" s="1"/>
  <c r="J33" i="7" s="1"/>
  <c r="B33" i="7"/>
  <c r="L33" i="7" s="1"/>
  <c r="A33" i="7"/>
  <c r="Q32" i="7"/>
  <c r="C32" i="7"/>
  <c r="G32" i="7" s="1"/>
  <c r="B32" i="7"/>
  <c r="L32" i="7" s="1"/>
  <c r="A32" i="7"/>
  <c r="C31" i="7"/>
  <c r="G31" i="7" s="1"/>
  <c r="B31" i="7"/>
  <c r="L31" i="7" s="1"/>
  <c r="A31" i="7"/>
  <c r="C30" i="7"/>
  <c r="G30" i="7" s="1"/>
  <c r="B30" i="7"/>
  <c r="L30" i="7" s="1"/>
  <c r="A30" i="7"/>
  <c r="C29" i="7"/>
  <c r="G29" i="7" s="1"/>
  <c r="B29" i="7"/>
  <c r="L29" i="7" s="1"/>
  <c r="A29" i="7"/>
  <c r="C28" i="7"/>
  <c r="B28" i="7"/>
  <c r="L28" i="7" s="1"/>
  <c r="A28" i="7"/>
  <c r="C27" i="7"/>
  <c r="G27" i="7" s="1"/>
  <c r="B27" i="7"/>
  <c r="L27" i="7" s="1"/>
  <c r="A27" i="7"/>
  <c r="C26" i="7"/>
  <c r="G26" i="7" s="1"/>
  <c r="J26" i="7" s="1"/>
  <c r="B26" i="7"/>
  <c r="L26" i="7" s="1"/>
  <c r="A26" i="7"/>
  <c r="Q25" i="7"/>
  <c r="C25" i="7"/>
  <c r="G25" i="7" s="1"/>
  <c r="J25" i="7" s="1"/>
  <c r="B25" i="7"/>
  <c r="L25" i="7" s="1"/>
  <c r="A25" i="7"/>
  <c r="C24" i="7"/>
  <c r="G24" i="7" s="1"/>
  <c r="B24" i="7"/>
  <c r="L24" i="7" s="1"/>
  <c r="A24" i="7"/>
  <c r="C23" i="7"/>
  <c r="G23" i="7" s="1"/>
  <c r="B23" i="7"/>
  <c r="L23" i="7" s="1"/>
  <c r="A23" i="7"/>
  <c r="C22" i="7"/>
  <c r="G22" i="7" s="1"/>
  <c r="B22" i="7"/>
  <c r="L22" i="7" s="1"/>
  <c r="A22" i="7"/>
  <c r="L21" i="7"/>
  <c r="C21" i="7"/>
  <c r="G21" i="7" s="1"/>
  <c r="B21" i="7"/>
  <c r="A21" i="7"/>
  <c r="C20" i="7"/>
  <c r="G20" i="7" s="1"/>
  <c r="B20" i="7"/>
  <c r="L20" i="7" s="1"/>
  <c r="A20" i="7"/>
  <c r="C19" i="7"/>
  <c r="G19" i="7" s="1"/>
  <c r="B19" i="7"/>
  <c r="L19" i="7" s="1"/>
  <c r="A19" i="7"/>
  <c r="C18" i="7"/>
  <c r="G18" i="7" s="1"/>
  <c r="B18" i="7"/>
  <c r="L18" i="7" s="1"/>
  <c r="A18" i="7"/>
  <c r="C17" i="7"/>
  <c r="G17" i="7" s="1"/>
  <c r="B17" i="7"/>
  <c r="L17" i="7" s="1"/>
  <c r="A17" i="7"/>
  <c r="C16" i="7"/>
  <c r="G16" i="7" s="1"/>
  <c r="B16" i="7"/>
  <c r="L16" i="7" s="1"/>
  <c r="A16" i="7"/>
  <c r="C15" i="7"/>
  <c r="G15" i="7" s="1"/>
  <c r="B15" i="7"/>
  <c r="L15" i="7" s="1"/>
  <c r="A15" i="7"/>
  <c r="Q14" i="7"/>
  <c r="C14" i="7"/>
  <c r="B14" i="7"/>
  <c r="L14" i="7" s="1"/>
  <c r="A14" i="7"/>
  <c r="C13" i="7"/>
  <c r="G13" i="7" s="1"/>
  <c r="B13" i="7"/>
  <c r="L13" i="7" s="1"/>
  <c r="A13" i="7"/>
  <c r="C12" i="7"/>
  <c r="G12" i="7" s="1"/>
  <c r="B12" i="7"/>
  <c r="L12" i="7" s="1"/>
  <c r="A12" i="7"/>
  <c r="C11" i="7"/>
  <c r="G11" i="7" s="1"/>
  <c r="B11" i="7"/>
  <c r="L11" i="7" s="1"/>
  <c r="A11" i="7"/>
  <c r="C10" i="7"/>
  <c r="B10" i="7"/>
  <c r="L10" i="7" s="1"/>
  <c r="A10" i="7"/>
  <c r="C9" i="7"/>
  <c r="G9" i="7" s="1"/>
  <c r="J9" i="7" s="1"/>
  <c r="B9" i="7"/>
  <c r="L9" i="7" s="1"/>
  <c r="A9" i="7"/>
  <c r="C8" i="7"/>
  <c r="G8" i="7" s="1"/>
  <c r="B8" i="7"/>
  <c r="L8" i="7" s="1"/>
  <c r="A8" i="7"/>
  <c r="C7" i="7"/>
  <c r="G7" i="7" s="1"/>
  <c r="J7" i="7" s="1"/>
  <c r="B7" i="7"/>
  <c r="L7" i="7" s="1"/>
  <c r="A7" i="7"/>
  <c r="C6" i="7"/>
  <c r="B6" i="7"/>
  <c r="L6" i="7" s="1"/>
  <c r="A6" i="7"/>
  <c r="C5" i="7"/>
  <c r="B5" i="7"/>
  <c r="L5" i="7" s="1"/>
  <c r="A5" i="7"/>
  <c r="D88" i="6"/>
  <c r="C83" i="6"/>
  <c r="G83" i="6" s="1"/>
  <c r="B83" i="6"/>
  <c r="L83" i="6" s="1"/>
  <c r="A83" i="6"/>
  <c r="C82" i="6"/>
  <c r="G82" i="6" s="1"/>
  <c r="B82" i="6"/>
  <c r="L82" i="6" s="1"/>
  <c r="A82" i="6"/>
  <c r="L81" i="6"/>
  <c r="C81" i="6"/>
  <c r="G81" i="6" s="1"/>
  <c r="J81" i="6" s="1"/>
  <c r="B81" i="6"/>
  <c r="A81" i="6"/>
  <c r="C80" i="6"/>
  <c r="G80" i="6" s="1"/>
  <c r="J80" i="6" s="1"/>
  <c r="B80" i="6"/>
  <c r="L80" i="6" s="1"/>
  <c r="A80" i="6"/>
  <c r="C79" i="6"/>
  <c r="G79" i="6" s="1"/>
  <c r="B79" i="6"/>
  <c r="L79" i="6" s="1"/>
  <c r="A79" i="6"/>
  <c r="C78" i="6"/>
  <c r="G78" i="6" s="1"/>
  <c r="B78" i="6"/>
  <c r="L78" i="6" s="1"/>
  <c r="A78" i="6"/>
  <c r="C77" i="6"/>
  <c r="G77" i="6" s="1"/>
  <c r="J77" i="6" s="1"/>
  <c r="B77" i="6"/>
  <c r="L77" i="6" s="1"/>
  <c r="A77" i="6"/>
  <c r="C76" i="6"/>
  <c r="B76" i="6"/>
  <c r="L76" i="6" s="1"/>
  <c r="A76" i="6"/>
  <c r="C75" i="6"/>
  <c r="G75" i="6" s="1"/>
  <c r="B75" i="6"/>
  <c r="L75" i="6" s="1"/>
  <c r="A75" i="6"/>
  <c r="C74" i="6"/>
  <c r="G74" i="6" s="1"/>
  <c r="B74" i="6"/>
  <c r="L74" i="6" s="1"/>
  <c r="A74" i="6"/>
  <c r="C73" i="6"/>
  <c r="G73" i="6" s="1"/>
  <c r="J73" i="6" s="1"/>
  <c r="B73" i="6"/>
  <c r="L73" i="6" s="1"/>
  <c r="A73" i="6"/>
  <c r="L72" i="6"/>
  <c r="G72" i="6"/>
  <c r="C72" i="6"/>
  <c r="B72" i="6"/>
  <c r="A72" i="6"/>
  <c r="C71" i="6"/>
  <c r="G71" i="6" s="1"/>
  <c r="B71" i="6"/>
  <c r="L71" i="6" s="1"/>
  <c r="A71" i="6"/>
  <c r="C70" i="6"/>
  <c r="G70" i="6" s="1"/>
  <c r="B70" i="6"/>
  <c r="L70" i="6" s="1"/>
  <c r="A70" i="6"/>
  <c r="L69" i="6"/>
  <c r="C69" i="6"/>
  <c r="G69" i="6" s="1"/>
  <c r="B69" i="6"/>
  <c r="A69" i="6"/>
  <c r="C68" i="6"/>
  <c r="G68" i="6" s="1"/>
  <c r="J68" i="6" s="1"/>
  <c r="B68" i="6"/>
  <c r="L68" i="6" s="1"/>
  <c r="A68" i="6"/>
  <c r="C67" i="6"/>
  <c r="G67" i="6" s="1"/>
  <c r="B67" i="6"/>
  <c r="L67" i="6" s="1"/>
  <c r="A67" i="6"/>
  <c r="C66" i="6"/>
  <c r="G66" i="6" s="1"/>
  <c r="B66" i="6"/>
  <c r="L66" i="6" s="1"/>
  <c r="A66" i="6"/>
  <c r="C65" i="6"/>
  <c r="B65" i="6"/>
  <c r="L65" i="6" s="1"/>
  <c r="A65" i="6"/>
  <c r="C64" i="6"/>
  <c r="G64" i="6" s="1"/>
  <c r="B64" i="6"/>
  <c r="L64" i="6" s="1"/>
  <c r="A64" i="6"/>
  <c r="C63" i="6"/>
  <c r="G63" i="6" s="1"/>
  <c r="B63" i="6"/>
  <c r="L63" i="6" s="1"/>
  <c r="A63" i="6"/>
  <c r="C62" i="6"/>
  <c r="G62" i="6" s="1"/>
  <c r="B62" i="6"/>
  <c r="L62" i="6" s="1"/>
  <c r="A62" i="6"/>
  <c r="C61" i="6"/>
  <c r="G61" i="6" s="1"/>
  <c r="J61" i="6" s="1"/>
  <c r="B61" i="6"/>
  <c r="L61" i="6" s="1"/>
  <c r="A61" i="6"/>
  <c r="G60" i="6"/>
  <c r="C60" i="6"/>
  <c r="B60" i="6"/>
  <c r="L60" i="6" s="1"/>
  <c r="A60" i="6"/>
  <c r="C59" i="6"/>
  <c r="G59" i="6" s="1"/>
  <c r="B59" i="6"/>
  <c r="L59" i="6" s="1"/>
  <c r="A59" i="6"/>
  <c r="C58" i="6"/>
  <c r="G58" i="6" s="1"/>
  <c r="B58" i="6"/>
  <c r="L58" i="6" s="1"/>
  <c r="A58" i="6"/>
  <c r="C57" i="6"/>
  <c r="B57" i="6"/>
  <c r="L57" i="6" s="1"/>
  <c r="A57" i="6"/>
  <c r="C56" i="6"/>
  <c r="G56" i="6" s="1"/>
  <c r="J56" i="6" s="1"/>
  <c r="B56" i="6"/>
  <c r="L56" i="6" s="1"/>
  <c r="A56" i="6"/>
  <c r="C55" i="6"/>
  <c r="G55" i="6" s="1"/>
  <c r="B55" i="6"/>
  <c r="L55" i="6" s="1"/>
  <c r="A55" i="6"/>
  <c r="C54" i="6"/>
  <c r="G54" i="6" s="1"/>
  <c r="B54" i="6"/>
  <c r="L54" i="6" s="1"/>
  <c r="A54" i="6"/>
  <c r="C53" i="6"/>
  <c r="B53" i="6"/>
  <c r="L53" i="6" s="1"/>
  <c r="A53" i="6"/>
  <c r="C52" i="6"/>
  <c r="G52" i="6" s="1"/>
  <c r="J52" i="6" s="1"/>
  <c r="B52" i="6"/>
  <c r="L52" i="6" s="1"/>
  <c r="A52" i="6"/>
  <c r="C51" i="6"/>
  <c r="G51" i="6" s="1"/>
  <c r="B51" i="6"/>
  <c r="L51" i="6" s="1"/>
  <c r="A51" i="6"/>
  <c r="C50" i="6"/>
  <c r="G50" i="6" s="1"/>
  <c r="B50" i="6"/>
  <c r="L50" i="6" s="1"/>
  <c r="A50" i="6"/>
  <c r="C49" i="6"/>
  <c r="G49" i="6" s="1"/>
  <c r="B49" i="6"/>
  <c r="L49" i="6" s="1"/>
  <c r="A49" i="6"/>
  <c r="C48" i="6"/>
  <c r="G48" i="6" s="1"/>
  <c r="B48" i="6"/>
  <c r="L48" i="6" s="1"/>
  <c r="A48" i="6"/>
  <c r="C47" i="6"/>
  <c r="G47" i="6" s="1"/>
  <c r="J47" i="6" s="1"/>
  <c r="B47" i="6"/>
  <c r="L47" i="6" s="1"/>
  <c r="A47" i="6"/>
  <c r="C46" i="6"/>
  <c r="G46" i="6" s="1"/>
  <c r="B46" i="6"/>
  <c r="L46" i="6" s="1"/>
  <c r="A46" i="6"/>
  <c r="C45" i="6"/>
  <c r="G45" i="6" s="1"/>
  <c r="J45" i="6" s="1"/>
  <c r="B45" i="6"/>
  <c r="L45" i="6" s="1"/>
  <c r="A45" i="6"/>
  <c r="C44" i="6"/>
  <c r="G44" i="6" s="1"/>
  <c r="B44" i="6"/>
  <c r="L44" i="6" s="1"/>
  <c r="A44" i="6"/>
  <c r="C43" i="6"/>
  <c r="G43" i="6" s="1"/>
  <c r="B43" i="6"/>
  <c r="L43" i="6" s="1"/>
  <c r="A43" i="6"/>
  <c r="C42" i="6"/>
  <c r="G42" i="6" s="1"/>
  <c r="B42" i="6"/>
  <c r="L42" i="6" s="1"/>
  <c r="A42" i="6"/>
  <c r="C41" i="6"/>
  <c r="G41" i="6" s="1"/>
  <c r="J41" i="6" s="1"/>
  <c r="B41" i="6"/>
  <c r="L41" i="6" s="1"/>
  <c r="A41" i="6"/>
  <c r="C40" i="6"/>
  <c r="G40" i="6" s="1"/>
  <c r="J40" i="6" s="1"/>
  <c r="B40" i="6"/>
  <c r="L40" i="6" s="1"/>
  <c r="A40" i="6"/>
  <c r="C39" i="6"/>
  <c r="G39" i="6" s="1"/>
  <c r="B39" i="6"/>
  <c r="L39" i="6" s="1"/>
  <c r="A39" i="6"/>
  <c r="C38" i="6"/>
  <c r="G38" i="6" s="1"/>
  <c r="B38" i="6"/>
  <c r="L38" i="6" s="1"/>
  <c r="A38" i="6"/>
  <c r="C37" i="6"/>
  <c r="G37" i="6" s="1"/>
  <c r="B37" i="6"/>
  <c r="L37" i="6" s="1"/>
  <c r="A37" i="6"/>
  <c r="C36" i="6"/>
  <c r="G36" i="6" s="1"/>
  <c r="B36" i="6"/>
  <c r="L36" i="6" s="1"/>
  <c r="A36" i="6"/>
  <c r="C35" i="6"/>
  <c r="G35" i="6" s="1"/>
  <c r="B35" i="6"/>
  <c r="L35" i="6" s="1"/>
  <c r="A35" i="6"/>
  <c r="C34" i="6"/>
  <c r="G34" i="6" s="1"/>
  <c r="B34" i="6"/>
  <c r="L34" i="6" s="1"/>
  <c r="A34" i="6"/>
  <c r="C33" i="6"/>
  <c r="B33" i="6"/>
  <c r="L33" i="6" s="1"/>
  <c r="A33" i="6"/>
  <c r="C32" i="6"/>
  <c r="G32" i="6" s="1"/>
  <c r="B32" i="6"/>
  <c r="L32" i="6" s="1"/>
  <c r="A32" i="6"/>
  <c r="C31" i="6"/>
  <c r="G31" i="6" s="1"/>
  <c r="B31" i="6"/>
  <c r="L31" i="6" s="1"/>
  <c r="A31" i="6"/>
  <c r="C30" i="6"/>
  <c r="G30" i="6" s="1"/>
  <c r="B30" i="6"/>
  <c r="L30" i="6" s="1"/>
  <c r="A30" i="6"/>
  <c r="C29" i="6"/>
  <c r="G29" i="6" s="1"/>
  <c r="B29" i="6"/>
  <c r="L29" i="6" s="1"/>
  <c r="A29" i="6"/>
  <c r="C28" i="6"/>
  <c r="G28" i="6" s="1"/>
  <c r="B28" i="6"/>
  <c r="L28" i="6" s="1"/>
  <c r="A28" i="6"/>
  <c r="C27" i="6"/>
  <c r="G27" i="6" s="1"/>
  <c r="B27" i="6"/>
  <c r="L27" i="6" s="1"/>
  <c r="A27" i="6"/>
  <c r="C26" i="6"/>
  <c r="G26" i="6" s="1"/>
  <c r="J26" i="6" s="1"/>
  <c r="B26" i="6"/>
  <c r="L26" i="6" s="1"/>
  <c r="A26" i="6"/>
  <c r="C25" i="6"/>
  <c r="G25" i="6" s="1"/>
  <c r="J25" i="6" s="1"/>
  <c r="B25" i="6"/>
  <c r="L25" i="6" s="1"/>
  <c r="A25" i="6"/>
  <c r="C24" i="6"/>
  <c r="G24" i="6" s="1"/>
  <c r="B24" i="6"/>
  <c r="L24" i="6" s="1"/>
  <c r="A24" i="6"/>
  <c r="C23" i="6"/>
  <c r="G23" i="6" s="1"/>
  <c r="B23" i="6"/>
  <c r="L23" i="6" s="1"/>
  <c r="A23" i="6"/>
  <c r="C22" i="6"/>
  <c r="B22" i="6"/>
  <c r="L22" i="6" s="1"/>
  <c r="A22" i="6"/>
  <c r="C21" i="6"/>
  <c r="G21" i="6" s="1"/>
  <c r="B21" i="6"/>
  <c r="L21" i="6" s="1"/>
  <c r="A21" i="6"/>
  <c r="C20" i="6"/>
  <c r="G20" i="6" s="1"/>
  <c r="B20" i="6"/>
  <c r="L20" i="6" s="1"/>
  <c r="A20" i="6"/>
  <c r="C19" i="6"/>
  <c r="G19" i="6" s="1"/>
  <c r="B19" i="6"/>
  <c r="L19" i="6" s="1"/>
  <c r="A19" i="6"/>
  <c r="C18" i="6"/>
  <c r="G18" i="6" s="1"/>
  <c r="B18" i="6"/>
  <c r="L18" i="6" s="1"/>
  <c r="A18" i="6"/>
  <c r="G17" i="6"/>
  <c r="C17" i="6"/>
  <c r="B17" i="6"/>
  <c r="L17" i="6" s="1"/>
  <c r="A17" i="6"/>
  <c r="C16" i="6"/>
  <c r="G16" i="6" s="1"/>
  <c r="B16" i="6"/>
  <c r="L16" i="6" s="1"/>
  <c r="A16" i="6"/>
  <c r="C15" i="6"/>
  <c r="G15" i="6" s="1"/>
  <c r="B15" i="6"/>
  <c r="L15" i="6" s="1"/>
  <c r="A15" i="6"/>
  <c r="Q14" i="6"/>
  <c r="C14" i="6"/>
  <c r="G14" i="6" s="1"/>
  <c r="B14" i="6"/>
  <c r="L14" i="6" s="1"/>
  <c r="A14" i="6"/>
  <c r="C13" i="6"/>
  <c r="B13" i="6"/>
  <c r="L13" i="6" s="1"/>
  <c r="A13" i="6"/>
  <c r="C12" i="6"/>
  <c r="G12" i="6" s="1"/>
  <c r="J12" i="6" s="1"/>
  <c r="B12" i="6"/>
  <c r="L12" i="6" s="1"/>
  <c r="A12" i="6"/>
  <c r="C11" i="6"/>
  <c r="G11" i="6" s="1"/>
  <c r="J11" i="6" s="1"/>
  <c r="B11" i="6"/>
  <c r="L11" i="6" s="1"/>
  <c r="A11" i="6"/>
  <c r="C10" i="6"/>
  <c r="G10" i="6" s="1"/>
  <c r="B10" i="6"/>
  <c r="L10" i="6" s="1"/>
  <c r="A10" i="6"/>
  <c r="C9" i="6"/>
  <c r="G9" i="6" s="1"/>
  <c r="B9" i="6"/>
  <c r="L9" i="6" s="1"/>
  <c r="A9" i="6"/>
  <c r="C8" i="6"/>
  <c r="G8" i="6" s="1"/>
  <c r="B8" i="6"/>
  <c r="L8" i="6" s="1"/>
  <c r="A8" i="6"/>
  <c r="L7" i="6"/>
  <c r="C7" i="6"/>
  <c r="B7" i="6"/>
  <c r="A7" i="6"/>
  <c r="C6" i="6"/>
  <c r="G6" i="6" s="1"/>
  <c r="B6" i="6"/>
  <c r="L6" i="6" s="1"/>
  <c r="A6" i="6"/>
  <c r="C5" i="6"/>
  <c r="B5" i="6"/>
  <c r="L5" i="6" s="1"/>
  <c r="A5" i="6"/>
  <c r="A12" i="5"/>
  <c r="B12" i="5"/>
  <c r="L12" i="5" s="1"/>
  <c r="C12" i="5"/>
  <c r="G12" i="5" s="1"/>
  <c r="J12" i="5" s="1"/>
  <c r="A13" i="5"/>
  <c r="B13" i="5"/>
  <c r="L13" i="5" s="1"/>
  <c r="C13" i="5"/>
  <c r="G13" i="5"/>
  <c r="J13" i="5" s="1"/>
  <c r="A7" i="5"/>
  <c r="B7" i="5"/>
  <c r="L7" i="5" s="1"/>
  <c r="C7" i="5"/>
  <c r="G7" i="5" s="1"/>
  <c r="J7" i="5" s="1"/>
  <c r="A12" i="3"/>
  <c r="B12" i="3"/>
  <c r="L12" i="3" s="1"/>
  <c r="C12" i="3"/>
  <c r="G12" i="3" s="1"/>
  <c r="A13" i="3"/>
  <c r="B13" i="3"/>
  <c r="L13" i="3" s="1"/>
  <c r="C13" i="3"/>
  <c r="G13" i="3"/>
  <c r="J13" i="3" s="1"/>
  <c r="C7" i="3"/>
  <c r="B7" i="3"/>
  <c r="L7" i="3" s="1"/>
  <c r="A7" i="3"/>
  <c r="H41" i="9" l="1"/>
  <c r="I41" i="9" s="1"/>
  <c r="M41" i="9" s="1"/>
  <c r="H10" i="9"/>
  <c r="I10" i="9" s="1"/>
  <c r="M10" i="9" s="1"/>
  <c r="H12" i="9"/>
  <c r="H8" i="9"/>
  <c r="I8" i="9" s="1"/>
  <c r="M8" i="9" s="1"/>
  <c r="H27" i="9"/>
  <c r="I27" i="9" s="1"/>
  <c r="M27" i="9" s="1"/>
  <c r="H43" i="9"/>
  <c r="I43" i="9" s="1"/>
  <c r="M43" i="9" s="1"/>
  <c r="H72" i="9"/>
  <c r="I72" i="9" s="1"/>
  <c r="M72" i="9" s="1"/>
  <c r="H18" i="9"/>
  <c r="I18" i="9" s="1"/>
  <c r="M18" i="9" s="1"/>
  <c r="H67" i="9"/>
  <c r="I67" i="9" s="1"/>
  <c r="M67" i="9" s="1"/>
  <c r="O67" i="9" s="1"/>
  <c r="H52" i="9"/>
  <c r="I52" i="9" s="1"/>
  <c r="M52" i="9" s="1"/>
  <c r="N52" i="9" s="1"/>
  <c r="H23" i="9"/>
  <c r="I23" i="9" s="1"/>
  <c r="M23" i="9" s="1"/>
  <c r="O23" i="9" s="1"/>
  <c r="H37" i="9"/>
  <c r="I37" i="9" s="1"/>
  <c r="M37" i="9" s="1"/>
  <c r="H68" i="9"/>
  <c r="I68" i="9" s="1"/>
  <c r="M68" i="9" s="1"/>
  <c r="N68" i="9" s="1"/>
  <c r="H46" i="9"/>
  <c r="I46" i="9" s="1"/>
  <c r="H64" i="9"/>
  <c r="I64" i="9" s="1"/>
  <c r="M64" i="9" s="1"/>
  <c r="N64" i="9" s="1"/>
  <c r="H31" i="9"/>
  <c r="I31" i="9" s="1"/>
  <c r="M31" i="9" s="1"/>
  <c r="H55" i="9"/>
  <c r="I55" i="9" s="1"/>
  <c r="M55" i="9" s="1"/>
  <c r="H60" i="9"/>
  <c r="I60" i="9" s="1"/>
  <c r="M60" i="9" s="1"/>
  <c r="H75" i="9"/>
  <c r="I75" i="9" s="1"/>
  <c r="M75" i="9" s="1"/>
  <c r="N75" i="9" s="1"/>
  <c r="H29" i="9"/>
  <c r="I29" i="9" s="1"/>
  <c r="M29" i="9" s="1"/>
  <c r="N29" i="9" s="1"/>
  <c r="H38" i="9"/>
  <c r="I38" i="9" s="1"/>
  <c r="M38" i="9" s="1"/>
  <c r="H76" i="9"/>
  <c r="I76" i="9" s="1"/>
  <c r="M76" i="9" s="1"/>
  <c r="O76" i="9" s="1"/>
  <c r="H9" i="9"/>
  <c r="I9" i="9" s="1"/>
  <c r="M9" i="9" s="1"/>
  <c r="N9" i="9" s="1"/>
  <c r="H16" i="9"/>
  <c r="I16" i="9" s="1"/>
  <c r="M16" i="9" s="1"/>
  <c r="H78" i="9"/>
  <c r="I78" i="9" s="1"/>
  <c r="M78" i="9" s="1"/>
  <c r="N78" i="9" s="1"/>
  <c r="H21" i="9"/>
  <c r="I21" i="9" s="1"/>
  <c r="M21" i="9" s="1"/>
  <c r="O21" i="9" s="1"/>
  <c r="H28" i="9"/>
  <c r="I28" i="9" s="1"/>
  <c r="M28" i="9" s="1"/>
  <c r="H77" i="9"/>
  <c r="I77" i="9" s="1"/>
  <c r="M77" i="9" s="1"/>
  <c r="O77" i="9" s="1"/>
  <c r="H34" i="9"/>
  <c r="I34" i="9" s="1"/>
  <c r="M34" i="9" s="1"/>
  <c r="H33" i="9"/>
  <c r="I33" i="9" s="1"/>
  <c r="M33" i="9" s="1"/>
  <c r="O33" i="9" s="1"/>
  <c r="H20" i="9"/>
  <c r="I20" i="9" s="1"/>
  <c r="M20" i="9" s="1"/>
  <c r="H54" i="9"/>
  <c r="I54" i="9" s="1"/>
  <c r="M54" i="9" s="1"/>
  <c r="H25" i="9"/>
  <c r="I25" i="9" s="1"/>
  <c r="H57" i="9"/>
  <c r="I57" i="9" s="1"/>
  <c r="H14" i="9"/>
  <c r="I14" i="9" s="1"/>
  <c r="H47" i="9"/>
  <c r="I47" i="9" s="1"/>
  <c r="M47" i="9" s="1"/>
  <c r="O47" i="9" s="1"/>
  <c r="H15" i="9"/>
  <c r="I15" i="9" s="1"/>
  <c r="M15" i="9" s="1"/>
  <c r="H61" i="9"/>
  <c r="I61" i="9" s="1"/>
  <c r="M61" i="9" s="1"/>
  <c r="N61" i="9" s="1"/>
  <c r="H17" i="9"/>
  <c r="I17" i="9" s="1"/>
  <c r="M17" i="9" s="1"/>
  <c r="N17" i="9" s="1"/>
  <c r="H74" i="9"/>
  <c r="I74" i="9" s="1"/>
  <c r="M74" i="9" s="1"/>
  <c r="N74" i="9" s="1"/>
  <c r="H53" i="9"/>
  <c r="I53" i="9" s="1"/>
  <c r="M53" i="9" s="1"/>
  <c r="H13" i="9"/>
  <c r="I13" i="9" s="1"/>
  <c r="M13" i="9" s="1"/>
  <c r="O13" i="9" s="1"/>
  <c r="H32" i="9"/>
  <c r="I32" i="9" s="1"/>
  <c r="H26" i="9"/>
  <c r="I26" i="9" s="1"/>
  <c r="M26" i="9" s="1"/>
  <c r="O26" i="9" s="1"/>
  <c r="H66" i="9"/>
  <c r="I66" i="9" s="1"/>
  <c r="M66" i="9" s="1"/>
  <c r="O66" i="9" s="1"/>
  <c r="H5" i="9"/>
  <c r="I5" i="9" s="1"/>
  <c r="M5" i="9" s="1"/>
  <c r="H44" i="9"/>
  <c r="I44" i="9" s="1"/>
  <c r="M44" i="9" s="1"/>
  <c r="H79" i="9"/>
  <c r="I79" i="9" s="1"/>
  <c r="M79" i="9" s="1"/>
  <c r="O79" i="9" s="1"/>
  <c r="H59" i="9"/>
  <c r="I59" i="9" s="1"/>
  <c r="M59" i="9" s="1"/>
  <c r="N59" i="9" s="1"/>
  <c r="H24" i="9"/>
  <c r="I24" i="9" s="1"/>
  <c r="M24" i="9" s="1"/>
  <c r="H80" i="9"/>
  <c r="I80" i="9" s="1"/>
  <c r="M80" i="9" s="1"/>
  <c r="O80" i="9" s="1"/>
  <c r="H6" i="9"/>
  <c r="I6" i="9" s="1"/>
  <c r="M6" i="9" s="1"/>
  <c r="O6" i="9" s="1"/>
  <c r="H71" i="9"/>
  <c r="I71" i="9" s="1"/>
  <c r="M71" i="9" s="1"/>
  <c r="N71" i="9" s="1"/>
  <c r="H56" i="9"/>
  <c r="I56" i="9" s="1"/>
  <c r="M56" i="9" s="1"/>
  <c r="O56" i="9" s="1"/>
  <c r="H50" i="9"/>
  <c r="I50" i="9" s="1"/>
  <c r="M50" i="9" s="1"/>
  <c r="H40" i="9"/>
  <c r="I40" i="9" s="1"/>
  <c r="H73" i="9"/>
  <c r="I73" i="9" s="1"/>
  <c r="M73" i="9" s="1"/>
  <c r="N73" i="9" s="1"/>
  <c r="H77" i="13"/>
  <c r="I77" i="13" s="1"/>
  <c r="M77" i="13" s="1"/>
  <c r="O77" i="13" s="1"/>
  <c r="H68" i="13"/>
  <c r="I68" i="13" s="1"/>
  <c r="M68" i="13" s="1"/>
  <c r="H49" i="13"/>
  <c r="H29" i="13"/>
  <c r="H76" i="13"/>
  <c r="I76" i="13" s="1"/>
  <c r="M76" i="13" s="1"/>
  <c r="H72" i="13"/>
  <c r="I72" i="13" s="1"/>
  <c r="M72" i="13" s="1"/>
  <c r="H82" i="13"/>
  <c r="I82" i="13" s="1"/>
  <c r="M82" i="13" s="1"/>
  <c r="H78" i="13"/>
  <c r="I78" i="13" s="1"/>
  <c r="M78" i="13" s="1"/>
  <c r="H74" i="13"/>
  <c r="I74" i="13" s="1"/>
  <c r="M74" i="13" s="1"/>
  <c r="H70" i="13"/>
  <c r="I70" i="13" s="1"/>
  <c r="M70" i="13" s="1"/>
  <c r="H66" i="13"/>
  <c r="H62" i="13"/>
  <c r="H58" i="13"/>
  <c r="H46" i="13"/>
  <c r="I46" i="13" s="1"/>
  <c r="H42" i="13"/>
  <c r="H22" i="13"/>
  <c r="H18" i="13"/>
  <c r="H51" i="13"/>
  <c r="I51" i="13" s="1"/>
  <c r="H47" i="13"/>
  <c r="I47" i="13" s="1"/>
  <c r="M47" i="13" s="1"/>
  <c r="H31" i="13"/>
  <c r="H27" i="13"/>
  <c r="H16" i="13"/>
  <c r="H20" i="13"/>
  <c r="H60" i="13"/>
  <c r="H44" i="13"/>
  <c r="H24" i="13"/>
  <c r="H64" i="13"/>
  <c r="H61" i="13"/>
  <c r="I61" i="13" s="1"/>
  <c r="M61" i="13" s="1"/>
  <c r="H19" i="13"/>
  <c r="H9" i="13"/>
  <c r="I9" i="13" s="1"/>
  <c r="M9" i="13" s="1"/>
  <c r="H83" i="13"/>
  <c r="H67" i="13"/>
  <c r="H38" i="13"/>
  <c r="H12" i="13"/>
  <c r="H79" i="13"/>
  <c r="I79" i="13" s="1"/>
  <c r="M79" i="13" s="1"/>
  <c r="H6" i="13"/>
  <c r="I6" i="13" s="1"/>
  <c r="M6" i="13" s="1"/>
  <c r="H23" i="13"/>
  <c r="H13" i="13"/>
  <c r="I13" i="13" s="1"/>
  <c r="M13" i="13" s="1"/>
  <c r="H71" i="13"/>
  <c r="I71" i="13" s="1"/>
  <c r="M71" i="13" s="1"/>
  <c r="H32" i="13"/>
  <c r="I32" i="13" s="1"/>
  <c r="H63" i="13"/>
  <c r="H5" i="13"/>
  <c r="H28" i="13"/>
  <c r="H73" i="13"/>
  <c r="I73" i="13" s="1"/>
  <c r="M73" i="13" s="1"/>
  <c r="H65" i="13"/>
  <c r="H30" i="13"/>
  <c r="H11" i="13"/>
  <c r="I11" i="13" s="1"/>
  <c r="M11" i="13" s="1"/>
  <c r="H39" i="13"/>
  <c r="I39" i="13" s="1"/>
  <c r="M39" i="13" s="1"/>
  <c r="H37" i="13"/>
  <c r="H50" i="13"/>
  <c r="H35" i="13"/>
  <c r="H33" i="13"/>
  <c r="I33" i="13" s="1"/>
  <c r="M33" i="13" s="1"/>
  <c r="H59" i="13"/>
  <c r="H14" i="13"/>
  <c r="I14" i="13" s="1"/>
  <c r="H10" i="13"/>
  <c r="I10" i="13" s="1"/>
  <c r="M10" i="13" s="1"/>
  <c r="H34" i="13"/>
  <c r="H15" i="13"/>
  <c r="H48" i="13"/>
  <c r="H57" i="13"/>
  <c r="I57" i="13" s="1"/>
  <c r="H69" i="13"/>
  <c r="I69" i="13" s="1"/>
  <c r="M69" i="13" s="1"/>
  <c r="H40" i="13"/>
  <c r="I40" i="13" s="1"/>
  <c r="H8" i="13"/>
  <c r="I8" i="13" s="1"/>
  <c r="M8" i="13" s="1"/>
  <c r="H53" i="13"/>
  <c r="H26" i="13"/>
  <c r="I26" i="13" s="1"/>
  <c r="M26" i="13" s="1"/>
  <c r="H56" i="13"/>
  <c r="I56" i="13" s="1"/>
  <c r="M56" i="13" s="1"/>
  <c r="H43" i="13"/>
  <c r="H7" i="13"/>
  <c r="I7" i="13" s="1"/>
  <c r="M7" i="13" s="1"/>
  <c r="H36" i="13"/>
  <c r="H55" i="13"/>
  <c r="H75" i="13"/>
  <c r="I75" i="13" s="1"/>
  <c r="M75" i="13" s="1"/>
  <c r="H52" i="13"/>
  <c r="I52" i="13" s="1"/>
  <c r="M52" i="13" s="1"/>
  <c r="H80" i="13"/>
  <c r="I80" i="13" s="1"/>
  <c r="M80" i="13" s="1"/>
  <c r="H54" i="13"/>
  <c r="H81" i="13"/>
  <c r="I81" i="13" s="1"/>
  <c r="M81" i="13" s="1"/>
  <c r="H17" i="13"/>
  <c r="H21" i="13"/>
  <c r="F88" i="13"/>
  <c r="H41" i="13"/>
  <c r="I41" i="13" s="1"/>
  <c r="M41" i="13" s="1"/>
  <c r="H45" i="13"/>
  <c r="I45" i="13" s="1"/>
  <c r="M45" i="13" s="1"/>
  <c r="H62" i="9"/>
  <c r="I62" i="9" s="1"/>
  <c r="M62" i="9" s="1"/>
  <c r="H35" i="9"/>
  <c r="I35" i="9" s="1"/>
  <c r="M35" i="9" s="1"/>
  <c r="H7" i="9"/>
  <c r="I7" i="9" s="1"/>
  <c r="M7" i="9" s="1"/>
  <c r="N7" i="9" s="1"/>
  <c r="H70" i="9"/>
  <c r="I70" i="9" s="1"/>
  <c r="M70" i="9" s="1"/>
  <c r="O70" i="9" s="1"/>
  <c r="H65" i="9"/>
  <c r="I65" i="9" s="1"/>
  <c r="M65" i="9" s="1"/>
  <c r="N65" i="9" s="1"/>
  <c r="H42" i="9"/>
  <c r="I42" i="9" s="1"/>
  <c r="M42" i="9" s="1"/>
  <c r="H19" i="9"/>
  <c r="I19" i="9" s="1"/>
  <c r="M19" i="9" s="1"/>
  <c r="H48" i="9"/>
  <c r="I48" i="9" s="1"/>
  <c r="M48" i="9" s="1"/>
  <c r="H39" i="9"/>
  <c r="I39" i="9" s="1"/>
  <c r="M39" i="9" s="1"/>
  <c r="O39" i="9" s="1"/>
  <c r="H81" i="9"/>
  <c r="I81" i="9" s="1"/>
  <c r="M81" i="9" s="1"/>
  <c r="O81" i="9" s="1"/>
  <c r="H45" i="9"/>
  <c r="I45" i="9" s="1"/>
  <c r="M45" i="9" s="1"/>
  <c r="N45" i="9" s="1"/>
  <c r="H83" i="9"/>
  <c r="I83" i="9" s="1"/>
  <c r="M83" i="9" s="1"/>
  <c r="N83" i="9" s="1"/>
  <c r="H11" i="9"/>
  <c r="I11" i="9" s="1"/>
  <c r="M11" i="9" s="1"/>
  <c r="O11" i="9" s="1"/>
  <c r="H30" i="9"/>
  <c r="I30" i="9" s="1"/>
  <c r="M30" i="9" s="1"/>
  <c r="H51" i="9"/>
  <c r="I51" i="9" s="1"/>
  <c r="H58" i="9"/>
  <c r="I58" i="9" s="1"/>
  <c r="M58" i="9" s="1"/>
  <c r="H63" i="9"/>
  <c r="I63" i="9" s="1"/>
  <c r="M63" i="9" s="1"/>
  <c r="O63" i="9" s="1"/>
  <c r="H85" i="10"/>
  <c r="I85" i="10" s="1"/>
  <c r="M85" i="10" s="1"/>
  <c r="O85" i="10" s="1"/>
  <c r="H26" i="10"/>
  <c r="I26" i="10" s="1"/>
  <c r="M26" i="10" s="1"/>
  <c r="O26" i="10" s="1"/>
  <c r="H15" i="10"/>
  <c r="I15" i="10" s="1"/>
  <c r="M15" i="10" s="1"/>
  <c r="N15" i="10" s="1"/>
  <c r="H20" i="10"/>
  <c r="I20" i="10" s="1"/>
  <c r="M20" i="10" s="1"/>
  <c r="N20" i="10" s="1"/>
  <c r="N28" i="10"/>
  <c r="O28" i="10"/>
  <c r="J20" i="10"/>
  <c r="H7" i="10"/>
  <c r="J15" i="10"/>
  <c r="H78" i="10"/>
  <c r="H72" i="10"/>
  <c r="H66" i="10"/>
  <c r="H60" i="10"/>
  <c r="H32" i="10"/>
  <c r="I32" i="10" s="1"/>
  <c r="M32" i="10" s="1"/>
  <c r="H24" i="10"/>
  <c r="I24" i="10" s="1"/>
  <c r="M24" i="10" s="1"/>
  <c r="H16" i="10"/>
  <c r="I16" i="10" s="1"/>
  <c r="H31" i="10"/>
  <c r="H56" i="10"/>
  <c r="I56" i="10" s="1"/>
  <c r="M56" i="10" s="1"/>
  <c r="H73" i="10"/>
  <c r="H61" i="10"/>
  <c r="H8" i="10"/>
  <c r="I8" i="10" s="1"/>
  <c r="M8" i="10" s="1"/>
  <c r="H25" i="10"/>
  <c r="H37" i="10"/>
  <c r="H83" i="10"/>
  <c r="I83" i="10" s="1"/>
  <c r="M83" i="10" s="1"/>
  <c r="H68" i="10"/>
  <c r="H71" i="10"/>
  <c r="I71" i="10" s="1"/>
  <c r="M71" i="10" s="1"/>
  <c r="H42" i="10"/>
  <c r="I42" i="10" s="1"/>
  <c r="H38" i="10"/>
  <c r="H30" i="10"/>
  <c r="H39" i="10"/>
  <c r="I39" i="10" s="1"/>
  <c r="M39" i="10" s="1"/>
  <c r="H75" i="10"/>
  <c r="I75" i="10" s="1"/>
  <c r="M75" i="10" s="1"/>
  <c r="H80" i="10"/>
  <c r="I80" i="10" s="1"/>
  <c r="M80" i="10" s="1"/>
  <c r="H14" i="10"/>
  <c r="H84" i="10"/>
  <c r="I84" i="10" s="1"/>
  <c r="M84" i="10" s="1"/>
  <c r="H63" i="10"/>
  <c r="I63" i="10" s="1"/>
  <c r="M63" i="10" s="1"/>
  <c r="H41" i="10"/>
  <c r="I41" i="10" s="1"/>
  <c r="M41" i="10" s="1"/>
  <c r="H79" i="10"/>
  <c r="I79" i="10" s="1"/>
  <c r="M79" i="10" s="1"/>
  <c r="H82" i="10"/>
  <c r="I82" i="10" s="1"/>
  <c r="M82" i="10" s="1"/>
  <c r="H44" i="10"/>
  <c r="H81" i="10"/>
  <c r="I81" i="10" s="1"/>
  <c r="M81" i="10" s="1"/>
  <c r="H46" i="10"/>
  <c r="I46" i="10" s="1"/>
  <c r="M46" i="10" s="1"/>
  <c r="H54" i="10"/>
  <c r="I54" i="10" s="1"/>
  <c r="M54" i="10" s="1"/>
  <c r="H59" i="10"/>
  <c r="I59" i="10" s="1"/>
  <c r="H21" i="10"/>
  <c r="H74" i="10"/>
  <c r="I74" i="10" s="1"/>
  <c r="M74" i="10" s="1"/>
  <c r="H45" i="10"/>
  <c r="H43" i="10"/>
  <c r="I43" i="10" s="1"/>
  <c r="M43" i="10" s="1"/>
  <c r="H13" i="10"/>
  <c r="I13" i="10" s="1"/>
  <c r="M13" i="10" s="1"/>
  <c r="H33" i="10"/>
  <c r="I33" i="10" s="1"/>
  <c r="M33" i="10" s="1"/>
  <c r="H40" i="10"/>
  <c r="I40" i="10" s="1"/>
  <c r="M40" i="10" s="1"/>
  <c r="H35" i="10"/>
  <c r="I35" i="10" s="1"/>
  <c r="M35" i="10" s="1"/>
  <c r="H19" i="10"/>
  <c r="H10" i="10"/>
  <c r="I10" i="10" s="1"/>
  <c r="M10" i="10" s="1"/>
  <c r="H22" i="10"/>
  <c r="I22" i="10" s="1"/>
  <c r="M22" i="10" s="1"/>
  <c r="H55" i="10"/>
  <c r="H52" i="10"/>
  <c r="I52" i="10" s="1"/>
  <c r="M52" i="10" s="1"/>
  <c r="H77" i="10"/>
  <c r="I77" i="10" s="1"/>
  <c r="M77" i="10" s="1"/>
  <c r="H11" i="10"/>
  <c r="I11" i="10" s="1"/>
  <c r="M11" i="10" s="1"/>
  <c r="H58" i="10"/>
  <c r="I58" i="10" s="1"/>
  <c r="M58" i="10" s="1"/>
  <c r="H27" i="10"/>
  <c r="I27" i="10" s="1"/>
  <c r="H48" i="10"/>
  <c r="I48" i="10" s="1"/>
  <c r="H51" i="10"/>
  <c r="I51" i="10" s="1"/>
  <c r="M51" i="10" s="1"/>
  <c r="H49" i="10"/>
  <c r="I49" i="10" s="1"/>
  <c r="M49" i="10" s="1"/>
  <c r="H53" i="10"/>
  <c r="I53" i="10" s="1"/>
  <c r="H57" i="10"/>
  <c r="I57" i="10" s="1"/>
  <c r="M57" i="10" s="1"/>
  <c r="H50" i="10"/>
  <c r="H64" i="10"/>
  <c r="H29" i="10"/>
  <c r="H47" i="10"/>
  <c r="I47" i="10" s="1"/>
  <c r="M47" i="10" s="1"/>
  <c r="H69" i="10"/>
  <c r="H65" i="10"/>
  <c r="H70" i="10"/>
  <c r="H62" i="10"/>
  <c r="H67" i="10"/>
  <c r="H18" i="10"/>
  <c r="H76" i="10"/>
  <c r="I76" i="10" s="1"/>
  <c r="M76" i="10" s="1"/>
  <c r="H23" i="10"/>
  <c r="H9" i="10"/>
  <c r="I9" i="10" s="1"/>
  <c r="M9" i="10" s="1"/>
  <c r="H34" i="10"/>
  <c r="I34" i="10" s="1"/>
  <c r="H17" i="10"/>
  <c r="H12" i="10"/>
  <c r="I12" i="10" s="1"/>
  <c r="M12" i="10" s="1"/>
  <c r="H36" i="10"/>
  <c r="F90" i="10"/>
  <c r="F88" i="9"/>
  <c r="J49" i="9"/>
  <c r="J23" i="9"/>
  <c r="O41" i="9"/>
  <c r="N41" i="9"/>
  <c r="N49" i="9"/>
  <c r="O49" i="9"/>
  <c r="O69" i="9"/>
  <c r="N69" i="9"/>
  <c r="I12" i="9"/>
  <c r="M12" i="9" s="1"/>
  <c r="O72" i="9"/>
  <c r="N72" i="9"/>
  <c r="O10" i="9"/>
  <c r="N10" i="9"/>
  <c r="O82" i="9"/>
  <c r="N82" i="9"/>
  <c r="I22" i="9"/>
  <c r="M22" i="9" s="1"/>
  <c r="I36" i="9"/>
  <c r="M36" i="9" s="1"/>
  <c r="J21" i="9"/>
  <c r="O8" i="9"/>
  <c r="N8" i="9"/>
  <c r="G7" i="6"/>
  <c r="J7" i="6" s="1"/>
  <c r="G76" i="6"/>
  <c r="J76" i="6" s="1"/>
  <c r="C88" i="6"/>
  <c r="F7" i="6" s="1"/>
  <c r="G65" i="6"/>
  <c r="J32" i="7"/>
  <c r="G14" i="7"/>
  <c r="G34" i="7"/>
  <c r="J81" i="7"/>
  <c r="J67" i="7"/>
  <c r="J71" i="7"/>
  <c r="J52" i="7"/>
  <c r="J63" i="7"/>
  <c r="J40" i="7"/>
  <c r="J46" i="7"/>
  <c r="G48" i="7"/>
  <c r="J79" i="7"/>
  <c r="C88" i="7"/>
  <c r="F49" i="7" s="1"/>
  <c r="J57" i="7"/>
  <c r="J74" i="7"/>
  <c r="J72" i="7"/>
  <c r="J68" i="7"/>
  <c r="J77" i="7"/>
  <c r="J80" i="7"/>
  <c r="J56" i="7"/>
  <c r="G42" i="7"/>
  <c r="J11" i="7"/>
  <c r="G6" i="7"/>
  <c r="G28" i="7"/>
  <c r="J64" i="7"/>
  <c r="G70" i="7"/>
  <c r="J83" i="7"/>
  <c r="J76" i="7"/>
  <c r="J8" i="7"/>
  <c r="G10" i="7"/>
  <c r="G66" i="7"/>
  <c r="J75" i="7"/>
  <c r="G5" i="7"/>
  <c r="Q57" i="7"/>
  <c r="J39" i="6"/>
  <c r="J79" i="6"/>
  <c r="J32" i="6"/>
  <c r="J10" i="6"/>
  <c r="J46" i="6"/>
  <c r="J74" i="6"/>
  <c r="J82" i="6"/>
  <c r="J78" i="6"/>
  <c r="J75" i="6"/>
  <c r="J83" i="6"/>
  <c r="J14" i="6"/>
  <c r="J6" i="6"/>
  <c r="J9" i="6"/>
  <c r="G22" i="6"/>
  <c r="G5" i="6"/>
  <c r="J8" i="6"/>
  <c r="G13" i="6"/>
  <c r="G33" i="6"/>
  <c r="G53" i="6"/>
  <c r="G57" i="6"/>
  <c r="Q25" i="6"/>
  <c r="Q40" i="6"/>
  <c r="J51" i="6"/>
  <c r="Q51" i="6"/>
  <c r="Q46" i="6"/>
  <c r="Q57" i="6"/>
  <c r="Q32" i="6"/>
  <c r="G7" i="3"/>
  <c r="J7" i="3" s="1"/>
  <c r="D88" i="5"/>
  <c r="C83" i="5"/>
  <c r="B83" i="5"/>
  <c r="L83" i="5" s="1"/>
  <c r="A83" i="5"/>
  <c r="C82" i="5"/>
  <c r="G82" i="5" s="1"/>
  <c r="B82" i="5"/>
  <c r="L82" i="5" s="1"/>
  <c r="A82" i="5"/>
  <c r="C81" i="5"/>
  <c r="G81" i="5" s="1"/>
  <c r="J81" i="5" s="1"/>
  <c r="B81" i="5"/>
  <c r="L81" i="5" s="1"/>
  <c r="A81" i="5"/>
  <c r="C80" i="5"/>
  <c r="G80" i="5" s="1"/>
  <c r="J80" i="5" s="1"/>
  <c r="B80" i="5"/>
  <c r="L80" i="5" s="1"/>
  <c r="A80" i="5"/>
  <c r="C79" i="5"/>
  <c r="G79" i="5" s="1"/>
  <c r="B79" i="5"/>
  <c r="L79" i="5" s="1"/>
  <c r="A79" i="5"/>
  <c r="C78" i="5"/>
  <c r="G78" i="5" s="1"/>
  <c r="B78" i="5"/>
  <c r="L78" i="5" s="1"/>
  <c r="A78" i="5"/>
  <c r="C77" i="5"/>
  <c r="G77" i="5" s="1"/>
  <c r="J77" i="5" s="1"/>
  <c r="B77" i="5"/>
  <c r="L77" i="5" s="1"/>
  <c r="A77" i="5"/>
  <c r="C76" i="5"/>
  <c r="G76" i="5" s="1"/>
  <c r="J76" i="5" s="1"/>
  <c r="B76" i="5"/>
  <c r="L76" i="5" s="1"/>
  <c r="A76" i="5"/>
  <c r="C75" i="5"/>
  <c r="G75" i="5" s="1"/>
  <c r="B75" i="5"/>
  <c r="L75" i="5" s="1"/>
  <c r="A75" i="5"/>
  <c r="C74" i="5"/>
  <c r="G74" i="5" s="1"/>
  <c r="B74" i="5"/>
  <c r="L74" i="5" s="1"/>
  <c r="A74" i="5"/>
  <c r="C73" i="5"/>
  <c r="G73" i="5" s="1"/>
  <c r="J73" i="5" s="1"/>
  <c r="B73" i="5"/>
  <c r="L73" i="5" s="1"/>
  <c r="A73" i="5"/>
  <c r="C72" i="5"/>
  <c r="G72" i="5" s="1"/>
  <c r="J72" i="5" s="1"/>
  <c r="B72" i="5"/>
  <c r="L72" i="5" s="1"/>
  <c r="A72" i="5"/>
  <c r="C71" i="5"/>
  <c r="G71" i="5" s="1"/>
  <c r="B71" i="5"/>
  <c r="L71" i="5" s="1"/>
  <c r="A71" i="5"/>
  <c r="C70" i="5"/>
  <c r="G70" i="5" s="1"/>
  <c r="B70" i="5"/>
  <c r="L70" i="5" s="1"/>
  <c r="A70" i="5"/>
  <c r="C69" i="5"/>
  <c r="G69" i="5" s="1"/>
  <c r="J69" i="5" s="1"/>
  <c r="B69" i="5"/>
  <c r="L69" i="5" s="1"/>
  <c r="A69" i="5"/>
  <c r="C68" i="5"/>
  <c r="G68" i="5" s="1"/>
  <c r="J68" i="5" s="1"/>
  <c r="B68" i="5"/>
  <c r="L68" i="5" s="1"/>
  <c r="A68" i="5"/>
  <c r="C67" i="5"/>
  <c r="G67" i="5" s="1"/>
  <c r="B67" i="5"/>
  <c r="L67" i="5" s="1"/>
  <c r="A67" i="5"/>
  <c r="C66" i="5"/>
  <c r="B66" i="5"/>
  <c r="L66" i="5" s="1"/>
  <c r="A66" i="5"/>
  <c r="C65" i="5"/>
  <c r="G65" i="5" s="1"/>
  <c r="B65" i="5"/>
  <c r="L65" i="5" s="1"/>
  <c r="A65" i="5"/>
  <c r="C64" i="5"/>
  <c r="G64" i="5" s="1"/>
  <c r="B64" i="5"/>
  <c r="L64" i="5" s="1"/>
  <c r="A64" i="5"/>
  <c r="C63" i="5"/>
  <c r="G63" i="5" s="1"/>
  <c r="B63" i="5"/>
  <c r="L63" i="5" s="1"/>
  <c r="A63" i="5"/>
  <c r="C62" i="5"/>
  <c r="G62" i="5" s="1"/>
  <c r="B62" i="5"/>
  <c r="L62" i="5" s="1"/>
  <c r="A62" i="5"/>
  <c r="C61" i="5"/>
  <c r="G61" i="5" s="1"/>
  <c r="J61" i="5" s="1"/>
  <c r="B61" i="5"/>
  <c r="L61" i="5" s="1"/>
  <c r="A61" i="5"/>
  <c r="C60" i="5"/>
  <c r="G60" i="5" s="1"/>
  <c r="B60" i="5"/>
  <c r="L60" i="5" s="1"/>
  <c r="A60" i="5"/>
  <c r="C59" i="5"/>
  <c r="G59" i="5" s="1"/>
  <c r="B59" i="5"/>
  <c r="L59" i="5" s="1"/>
  <c r="A59" i="5"/>
  <c r="C58" i="5"/>
  <c r="G58" i="5" s="1"/>
  <c r="B58" i="5"/>
  <c r="L58" i="5" s="1"/>
  <c r="A58" i="5"/>
  <c r="C57" i="5"/>
  <c r="B57" i="5"/>
  <c r="L57" i="5" s="1"/>
  <c r="A57" i="5"/>
  <c r="C56" i="5"/>
  <c r="G56" i="5" s="1"/>
  <c r="B56" i="5"/>
  <c r="L56" i="5" s="1"/>
  <c r="A56" i="5"/>
  <c r="C55" i="5"/>
  <c r="G55" i="5" s="1"/>
  <c r="B55" i="5"/>
  <c r="L55" i="5" s="1"/>
  <c r="A55" i="5"/>
  <c r="C54" i="5"/>
  <c r="G54" i="5" s="1"/>
  <c r="B54" i="5"/>
  <c r="L54" i="5" s="1"/>
  <c r="A54" i="5"/>
  <c r="C53" i="5"/>
  <c r="G53" i="5" s="1"/>
  <c r="B53" i="5"/>
  <c r="L53" i="5" s="1"/>
  <c r="A53" i="5"/>
  <c r="C52" i="5"/>
  <c r="G52" i="5" s="1"/>
  <c r="J52" i="5" s="1"/>
  <c r="B52" i="5"/>
  <c r="L52" i="5" s="1"/>
  <c r="A52" i="5"/>
  <c r="C51" i="5"/>
  <c r="G51" i="5" s="1"/>
  <c r="J51" i="5" s="1"/>
  <c r="B51" i="5"/>
  <c r="L51" i="5" s="1"/>
  <c r="A51" i="5"/>
  <c r="C50" i="5"/>
  <c r="B50" i="5"/>
  <c r="L50" i="5" s="1"/>
  <c r="A50" i="5"/>
  <c r="C49" i="5"/>
  <c r="G49" i="5" s="1"/>
  <c r="B49" i="5"/>
  <c r="L49" i="5" s="1"/>
  <c r="A49" i="5"/>
  <c r="C48" i="5"/>
  <c r="G48" i="5" s="1"/>
  <c r="B48" i="5"/>
  <c r="L48" i="5" s="1"/>
  <c r="A48" i="5"/>
  <c r="C47" i="5"/>
  <c r="G47" i="5" s="1"/>
  <c r="B47" i="5"/>
  <c r="L47" i="5" s="1"/>
  <c r="A47" i="5"/>
  <c r="C46" i="5"/>
  <c r="G46" i="5" s="1"/>
  <c r="B46" i="5"/>
  <c r="L46" i="5" s="1"/>
  <c r="A46" i="5"/>
  <c r="C45" i="5"/>
  <c r="G45" i="5" s="1"/>
  <c r="J45" i="5" s="1"/>
  <c r="B45" i="5"/>
  <c r="L45" i="5" s="1"/>
  <c r="A45" i="5"/>
  <c r="C44" i="5"/>
  <c r="G44" i="5" s="1"/>
  <c r="B44" i="5"/>
  <c r="L44" i="5" s="1"/>
  <c r="A44" i="5"/>
  <c r="C43" i="5"/>
  <c r="G43" i="5" s="1"/>
  <c r="B43" i="5"/>
  <c r="L43" i="5" s="1"/>
  <c r="A43" i="5"/>
  <c r="C42" i="5"/>
  <c r="G42" i="5" s="1"/>
  <c r="B42" i="5"/>
  <c r="L42" i="5" s="1"/>
  <c r="A42" i="5"/>
  <c r="C41" i="5"/>
  <c r="G41" i="5" s="1"/>
  <c r="J41" i="5" s="1"/>
  <c r="B41" i="5"/>
  <c r="L41" i="5" s="1"/>
  <c r="A41" i="5"/>
  <c r="C40" i="5"/>
  <c r="G40" i="5" s="1"/>
  <c r="J40" i="5" s="1"/>
  <c r="B40" i="5"/>
  <c r="L40" i="5" s="1"/>
  <c r="A40" i="5"/>
  <c r="C39" i="5"/>
  <c r="G39" i="5" s="1"/>
  <c r="J39" i="5" s="1"/>
  <c r="B39" i="5"/>
  <c r="L39" i="5" s="1"/>
  <c r="A39" i="5"/>
  <c r="C38" i="5"/>
  <c r="G38" i="5" s="1"/>
  <c r="B38" i="5"/>
  <c r="L38" i="5" s="1"/>
  <c r="A38" i="5"/>
  <c r="C37" i="5"/>
  <c r="G37" i="5" s="1"/>
  <c r="B37" i="5"/>
  <c r="L37" i="5" s="1"/>
  <c r="A37" i="5"/>
  <c r="C36" i="5"/>
  <c r="G36" i="5" s="1"/>
  <c r="B36" i="5"/>
  <c r="L36" i="5" s="1"/>
  <c r="A36" i="5"/>
  <c r="C35" i="5"/>
  <c r="B35" i="5"/>
  <c r="L35" i="5" s="1"/>
  <c r="A35" i="5"/>
  <c r="C34" i="5"/>
  <c r="G34" i="5" s="1"/>
  <c r="B34" i="5"/>
  <c r="L34" i="5" s="1"/>
  <c r="A34" i="5"/>
  <c r="C33" i="5"/>
  <c r="G33" i="5" s="1"/>
  <c r="B33" i="5"/>
  <c r="L33" i="5" s="1"/>
  <c r="A33" i="5"/>
  <c r="C32" i="5"/>
  <c r="G32" i="5" s="1"/>
  <c r="J32" i="5" s="1"/>
  <c r="B32" i="5"/>
  <c r="L32" i="5" s="1"/>
  <c r="A32" i="5"/>
  <c r="C31" i="5"/>
  <c r="G31" i="5" s="1"/>
  <c r="B31" i="5"/>
  <c r="L31" i="5" s="1"/>
  <c r="A31" i="5"/>
  <c r="C30" i="5"/>
  <c r="B30" i="5"/>
  <c r="L30" i="5" s="1"/>
  <c r="A30" i="5"/>
  <c r="C29" i="5"/>
  <c r="G29" i="5" s="1"/>
  <c r="B29" i="5"/>
  <c r="L29" i="5" s="1"/>
  <c r="A29" i="5"/>
  <c r="C28" i="5"/>
  <c r="G28" i="5" s="1"/>
  <c r="B28" i="5"/>
  <c r="L28" i="5" s="1"/>
  <c r="A28" i="5"/>
  <c r="C27" i="5"/>
  <c r="G27" i="5" s="1"/>
  <c r="B27" i="5"/>
  <c r="L27" i="5" s="1"/>
  <c r="A27" i="5"/>
  <c r="C26" i="5"/>
  <c r="B26" i="5"/>
  <c r="L26" i="5" s="1"/>
  <c r="A26" i="5"/>
  <c r="C25" i="5"/>
  <c r="G25" i="5" s="1"/>
  <c r="J25" i="5" s="1"/>
  <c r="B25" i="5"/>
  <c r="L25" i="5" s="1"/>
  <c r="A25" i="5"/>
  <c r="C24" i="5"/>
  <c r="G24" i="5" s="1"/>
  <c r="B24" i="5"/>
  <c r="L24" i="5" s="1"/>
  <c r="A24" i="5"/>
  <c r="C23" i="5"/>
  <c r="G23" i="5" s="1"/>
  <c r="B23" i="5"/>
  <c r="L23" i="5" s="1"/>
  <c r="A23" i="5"/>
  <c r="C22" i="5"/>
  <c r="G22" i="5" s="1"/>
  <c r="B22" i="5"/>
  <c r="L22" i="5" s="1"/>
  <c r="A22" i="5"/>
  <c r="C21" i="5"/>
  <c r="G21" i="5" s="1"/>
  <c r="B21" i="5"/>
  <c r="L21" i="5" s="1"/>
  <c r="A21" i="5"/>
  <c r="C20" i="5"/>
  <c r="G20" i="5" s="1"/>
  <c r="B20" i="5"/>
  <c r="L20" i="5" s="1"/>
  <c r="A20" i="5"/>
  <c r="C19" i="5"/>
  <c r="G19" i="5" s="1"/>
  <c r="B19" i="5"/>
  <c r="L19" i="5" s="1"/>
  <c r="A19" i="5"/>
  <c r="C18" i="5"/>
  <c r="G18" i="5" s="1"/>
  <c r="B18" i="5"/>
  <c r="L18" i="5" s="1"/>
  <c r="A18" i="5"/>
  <c r="C17" i="5"/>
  <c r="G17" i="5" s="1"/>
  <c r="B17" i="5"/>
  <c r="L17" i="5" s="1"/>
  <c r="A17" i="5"/>
  <c r="C16" i="5"/>
  <c r="G16" i="5" s="1"/>
  <c r="B16" i="5"/>
  <c r="L16" i="5" s="1"/>
  <c r="A16" i="5"/>
  <c r="C15" i="5"/>
  <c r="G15" i="5" s="1"/>
  <c r="B15" i="5"/>
  <c r="L15" i="5" s="1"/>
  <c r="A15" i="5"/>
  <c r="C14" i="5"/>
  <c r="G14" i="5" s="1"/>
  <c r="J14" i="5" s="1"/>
  <c r="B14" i="5"/>
  <c r="L14" i="5" s="1"/>
  <c r="A14" i="5"/>
  <c r="C11" i="5"/>
  <c r="G11" i="5" s="1"/>
  <c r="J11" i="5" s="1"/>
  <c r="B11" i="5"/>
  <c r="L11" i="5" s="1"/>
  <c r="A11" i="5"/>
  <c r="C10" i="5"/>
  <c r="G10" i="5" s="1"/>
  <c r="J10" i="5" s="1"/>
  <c r="B10" i="5"/>
  <c r="L10" i="5" s="1"/>
  <c r="A10" i="5"/>
  <c r="C9" i="5"/>
  <c r="G9" i="5" s="1"/>
  <c r="B9" i="5"/>
  <c r="L9" i="5" s="1"/>
  <c r="A9" i="5"/>
  <c r="C8" i="5"/>
  <c r="G8" i="5" s="1"/>
  <c r="J8" i="5" s="1"/>
  <c r="B8" i="5"/>
  <c r="L8" i="5" s="1"/>
  <c r="A8" i="5"/>
  <c r="C6" i="5"/>
  <c r="G6" i="5" s="1"/>
  <c r="J6" i="5" s="1"/>
  <c r="B6" i="5"/>
  <c r="L6" i="5" s="1"/>
  <c r="A6" i="5"/>
  <c r="C5" i="5"/>
  <c r="G5" i="5" s="1"/>
  <c r="J5" i="5" s="1"/>
  <c r="B5" i="5"/>
  <c r="L5" i="5" s="1"/>
  <c r="A5" i="5"/>
  <c r="D88" i="3"/>
  <c r="C6" i="3"/>
  <c r="C8" i="3"/>
  <c r="G8" i="3" s="1"/>
  <c r="J8" i="3" s="1"/>
  <c r="C9" i="3"/>
  <c r="G9" i="3" s="1"/>
  <c r="J9" i="3" s="1"/>
  <c r="C10" i="3"/>
  <c r="G10" i="3" s="1"/>
  <c r="J10" i="3" s="1"/>
  <c r="C11" i="3"/>
  <c r="G11" i="3" s="1"/>
  <c r="J11" i="3" s="1"/>
  <c r="C14" i="3"/>
  <c r="C15" i="3"/>
  <c r="G15" i="3" s="1"/>
  <c r="C16" i="3"/>
  <c r="G16" i="3" s="1"/>
  <c r="C17" i="3"/>
  <c r="G17" i="3" s="1"/>
  <c r="C18" i="3"/>
  <c r="G18" i="3" s="1"/>
  <c r="C19" i="3"/>
  <c r="G19" i="3" s="1"/>
  <c r="C20" i="3"/>
  <c r="G20" i="3" s="1"/>
  <c r="C21" i="3"/>
  <c r="G21" i="3" s="1"/>
  <c r="C22" i="3"/>
  <c r="G22" i="3" s="1"/>
  <c r="C23" i="3"/>
  <c r="G23" i="3" s="1"/>
  <c r="C24" i="3"/>
  <c r="G24" i="3" s="1"/>
  <c r="C25" i="3"/>
  <c r="G26" i="3"/>
  <c r="J26" i="3" s="1"/>
  <c r="G27" i="3"/>
  <c r="G28" i="3"/>
  <c r="G29" i="3"/>
  <c r="G30" i="3"/>
  <c r="C32" i="3"/>
  <c r="G32" i="3" s="1"/>
  <c r="J32" i="3" s="1"/>
  <c r="C33" i="3"/>
  <c r="G33" i="3" s="1"/>
  <c r="J33" i="3" s="1"/>
  <c r="C34" i="3"/>
  <c r="G34" i="3" s="1"/>
  <c r="C35" i="3"/>
  <c r="G35" i="3" s="1"/>
  <c r="C36" i="3"/>
  <c r="G36" i="3" s="1"/>
  <c r="C37" i="3"/>
  <c r="C38" i="3"/>
  <c r="G38" i="3" s="1"/>
  <c r="C39" i="3"/>
  <c r="G39" i="3" s="1"/>
  <c r="J39" i="3" s="1"/>
  <c r="C40" i="3"/>
  <c r="C41" i="3"/>
  <c r="C42" i="3"/>
  <c r="G42" i="3" s="1"/>
  <c r="C43" i="3"/>
  <c r="G43" i="3" s="1"/>
  <c r="C44" i="3"/>
  <c r="G44" i="3" s="1"/>
  <c r="C45" i="3"/>
  <c r="G45" i="3" s="1"/>
  <c r="J45" i="3" s="1"/>
  <c r="C46" i="3"/>
  <c r="G46" i="3" s="1"/>
  <c r="J46" i="3" s="1"/>
  <c r="G47" i="3"/>
  <c r="J47" i="3" s="1"/>
  <c r="G48" i="3"/>
  <c r="G50" i="3"/>
  <c r="C51" i="3"/>
  <c r="G51" i="3" s="1"/>
  <c r="J51" i="3" s="1"/>
  <c r="G55" i="3"/>
  <c r="C56" i="3"/>
  <c r="G56" i="3" s="1"/>
  <c r="J56" i="3" s="1"/>
  <c r="C57" i="3"/>
  <c r="G57" i="3" s="1"/>
  <c r="J57" i="3" s="1"/>
  <c r="C58" i="3"/>
  <c r="G58" i="3" s="1"/>
  <c r="C59" i="3"/>
  <c r="C60" i="3"/>
  <c r="G60" i="3" s="1"/>
  <c r="C61" i="3"/>
  <c r="C62" i="3"/>
  <c r="G62" i="3" s="1"/>
  <c r="C63" i="3"/>
  <c r="G63" i="3" s="1"/>
  <c r="J63" i="3" s="1"/>
  <c r="C64" i="3"/>
  <c r="G64" i="3" s="1"/>
  <c r="J64" i="3" s="1"/>
  <c r="C65" i="3"/>
  <c r="G65" i="3" s="1"/>
  <c r="J65" i="3" s="1"/>
  <c r="C66" i="3"/>
  <c r="G66" i="3" s="1"/>
  <c r="J66" i="3" s="1"/>
  <c r="C67" i="3"/>
  <c r="C68" i="3"/>
  <c r="G68" i="3" s="1"/>
  <c r="J68" i="3" s="1"/>
  <c r="C69" i="3"/>
  <c r="G69" i="3" s="1"/>
  <c r="J69" i="3" s="1"/>
  <c r="C70" i="3"/>
  <c r="G70" i="3" s="1"/>
  <c r="J70" i="3" s="1"/>
  <c r="C71" i="3"/>
  <c r="G71" i="3" s="1"/>
  <c r="J71" i="3" s="1"/>
  <c r="C72" i="3"/>
  <c r="G72" i="3" s="1"/>
  <c r="J72" i="3" s="1"/>
  <c r="C73" i="3"/>
  <c r="C74" i="3"/>
  <c r="G74" i="3" s="1"/>
  <c r="J74" i="3" s="1"/>
  <c r="C75" i="3"/>
  <c r="G75" i="3" s="1"/>
  <c r="J75" i="3" s="1"/>
  <c r="C76" i="3"/>
  <c r="C77" i="3"/>
  <c r="G77" i="3" s="1"/>
  <c r="J77" i="3" s="1"/>
  <c r="C78" i="3"/>
  <c r="G78" i="3" s="1"/>
  <c r="J78" i="3" s="1"/>
  <c r="C79" i="3"/>
  <c r="G79" i="3" s="1"/>
  <c r="J79" i="3" s="1"/>
  <c r="C80" i="3"/>
  <c r="G80" i="3" s="1"/>
  <c r="J80" i="3" s="1"/>
  <c r="C81" i="3"/>
  <c r="G81" i="3" s="1"/>
  <c r="J81" i="3" s="1"/>
  <c r="C82" i="3"/>
  <c r="G82" i="3" s="1"/>
  <c r="J82" i="3" s="1"/>
  <c r="C83" i="3"/>
  <c r="G83" i="3" s="1"/>
  <c r="J83" i="3" s="1"/>
  <c r="C5" i="3"/>
  <c r="G5" i="3" s="1"/>
  <c r="J5" i="3" s="1"/>
  <c r="B55" i="3"/>
  <c r="L55" i="3" s="1"/>
  <c r="B56" i="3"/>
  <c r="L56" i="3" s="1"/>
  <c r="B57" i="3"/>
  <c r="L57" i="3" s="1"/>
  <c r="B58" i="3"/>
  <c r="L58" i="3" s="1"/>
  <c r="B59" i="3"/>
  <c r="L59" i="3" s="1"/>
  <c r="B60" i="3"/>
  <c r="L60" i="3" s="1"/>
  <c r="B61" i="3"/>
  <c r="L61" i="3" s="1"/>
  <c r="B62" i="3"/>
  <c r="L62" i="3" s="1"/>
  <c r="B63" i="3"/>
  <c r="L63" i="3" s="1"/>
  <c r="B64" i="3"/>
  <c r="L64" i="3" s="1"/>
  <c r="B65" i="3"/>
  <c r="L65" i="3" s="1"/>
  <c r="B66" i="3"/>
  <c r="L66" i="3" s="1"/>
  <c r="B67" i="3"/>
  <c r="L67" i="3" s="1"/>
  <c r="B68" i="3"/>
  <c r="L68" i="3" s="1"/>
  <c r="B69" i="3"/>
  <c r="L69" i="3" s="1"/>
  <c r="B70" i="3"/>
  <c r="L70" i="3" s="1"/>
  <c r="B71" i="3"/>
  <c r="L71" i="3" s="1"/>
  <c r="B72" i="3"/>
  <c r="L72" i="3" s="1"/>
  <c r="B73" i="3"/>
  <c r="L73" i="3" s="1"/>
  <c r="B74" i="3"/>
  <c r="L74" i="3" s="1"/>
  <c r="B75" i="3"/>
  <c r="L75" i="3" s="1"/>
  <c r="B76" i="3"/>
  <c r="L76" i="3" s="1"/>
  <c r="B77" i="3"/>
  <c r="L77" i="3" s="1"/>
  <c r="B78" i="3"/>
  <c r="L78" i="3" s="1"/>
  <c r="B79" i="3"/>
  <c r="L79" i="3" s="1"/>
  <c r="B80" i="3"/>
  <c r="L80" i="3" s="1"/>
  <c r="B81" i="3"/>
  <c r="L81" i="3" s="1"/>
  <c r="B82" i="3"/>
  <c r="L82" i="3" s="1"/>
  <c r="B83" i="3"/>
  <c r="L83" i="3" s="1"/>
  <c r="A83" i="3"/>
  <c r="Q46" i="3" s="1"/>
  <c r="A80" i="3"/>
  <c r="A81" i="3"/>
  <c r="A82" i="3"/>
  <c r="A71" i="3"/>
  <c r="A72" i="3"/>
  <c r="A73" i="3"/>
  <c r="A74" i="3"/>
  <c r="A75" i="3"/>
  <c r="A76" i="3"/>
  <c r="A77" i="3"/>
  <c r="A78" i="3"/>
  <c r="A79" i="3"/>
  <c r="A68" i="3"/>
  <c r="A69" i="3"/>
  <c r="A70" i="3"/>
  <c r="A62" i="3"/>
  <c r="A63" i="3"/>
  <c r="A64" i="3"/>
  <c r="A65" i="3"/>
  <c r="A66" i="3"/>
  <c r="A67" i="3"/>
  <c r="A55" i="3"/>
  <c r="A56" i="3"/>
  <c r="A57" i="3"/>
  <c r="A58" i="3"/>
  <c r="A59" i="3"/>
  <c r="A60" i="3"/>
  <c r="A61" i="3"/>
  <c r="A6" i="3"/>
  <c r="A8" i="3"/>
  <c r="A9" i="3"/>
  <c r="A10" i="3"/>
  <c r="A11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" i="3"/>
  <c r="B49" i="3"/>
  <c r="L49" i="3" s="1"/>
  <c r="B50" i="3"/>
  <c r="L50" i="3" s="1"/>
  <c r="B51" i="3"/>
  <c r="L51" i="3" s="1"/>
  <c r="B52" i="3"/>
  <c r="L52" i="3" s="1"/>
  <c r="B53" i="3"/>
  <c r="L53" i="3" s="1"/>
  <c r="B54" i="3"/>
  <c r="L54" i="3" s="1"/>
  <c r="B39" i="3"/>
  <c r="L39" i="3" s="1"/>
  <c r="B40" i="3"/>
  <c r="L40" i="3" s="1"/>
  <c r="B41" i="3"/>
  <c r="L41" i="3" s="1"/>
  <c r="B42" i="3"/>
  <c r="L42" i="3" s="1"/>
  <c r="B43" i="3"/>
  <c r="L43" i="3" s="1"/>
  <c r="B44" i="3"/>
  <c r="L44" i="3" s="1"/>
  <c r="B45" i="3"/>
  <c r="L45" i="3" s="1"/>
  <c r="B46" i="3"/>
  <c r="L46" i="3" s="1"/>
  <c r="B47" i="3"/>
  <c r="L47" i="3" s="1"/>
  <c r="B48" i="3"/>
  <c r="L48" i="3" s="1"/>
  <c r="B6" i="3"/>
  <c r="L6" i="3" s="1"/>
  <c r="B8" i="3"/>
  <c r="L8" i="3" s="1"/>
  <c r="B9" i="3"/>
  <c r="L9" i="3" s="1"/>
  <c r="B10" i="3"/>
  <c r="L10" i="3" s="1"/>
  <c r="B11" i="3"/>
  <c r="L11" i="3" s="1"/>
  <c r="B14" i="3"/>
  <c r="L14" i="3" s="1"/>
  <c r="B15" i="3"/>
  <c r="L15" i="3" s="1"/>
  <c r="B16" i="3"/>
  <c r="L16" i="3" s="1"/>
  <c r="B17" i="3"/>
  <c r="L17" i="3" s="1"/>
  <c r="B18" i="3"/>
  <c r="L18" i="3" s="1"/>
  <c r="B19" i="3"/>
  <c r="L19" i="3" s="1"/>
  <c r="B20" i="3"/>
  <c r="L20" i="3" s="1"/>
  <c r="B21" i="3"/>
  <c r="L21" i="3" s="1"/>
  <c r="B22" i="3"/>
  <c r="L22" i="3" s="1"/>
  <c r="B23" i="3"/>
  <c r="L23" i="3" s="1"/>
  <c r="B24" i="3"/>
  <c r="L24" i="3" s="1"/>
  <c r="B25" i="3"/>
  <c r="L25" i="3" s="1"/>
  <c r="B26" i="3"/>
  <c r="L26" i="3" s="1"/>
  <c r="B27" i="3"/>
  <c r="L27" i="3" s="1"/>
  <c r="B28" i="3"/>
  <c r="L28" i="3" s="1"/>
  <c r="B29" i="3"/>
  <c r="L29" i="3" s="1"/>
  <c r="B30" i="3"/>
  <c r="L30" i="3" s="1"/>
  <c r="B31" i="3"/>
  <c r="L31" i="3" s="1"/>
  <c r="B32" i="3"/>
  <c r="L32" i="3" s="1"/>
  <c r="B33" i="3"/>
  <c r="L33" i="3" s="1"/>
  <c r="B34" i="3"/>
  <c r="L34" i="3" s="1"/>
  <c r="B35" i="3"/>
  <c r="L35" i="3" s="1"/>
  <c r="B36" i="3"/>
  <c r="L36" i="3" s="1"/>
  <c r="B37" i="3"/>
  <c r="L37" i="3" s="1"/>
  <c r="B38" i="3"/>
  <c r="L38" i="3" s="1"/>
  <c r="B5" i="3"/>
  <c r="L5" i="3" s="1"/>
  <c r="N67" i="9" l="1"/>
  <c r="N23" i="9"/>
  <c r="O68" i="9"/>
  <c r="O52" i="9"/>
  <c r="O59" i="9"/>
  <c r="O75" i="9"/>
  <c r="O71" i="9"/>
  <c r="O61" i="9"/>
  <c r="N11" i="9"/>
  <c r="O17" i="9"/>
  <c r="O64" i="9"/>
  <c r="O29" i="9"/>
  <c r="O83" i="9"/>
  <c r="N66" i="9"/>
  <c r="O73" i="9"/>
  <c r="J29" i="9"/>
  <c r="O9" i="9"/>
  <c r="N47" i="9"/>
  <c r="N76" i="9"/>
  <c r="N63" i="9"/>
  <c r="N26" i="9"/>
  <c r="N79" i="9"/>
  <c r="O65" i="9"/>
  <c r="O74" i="9"/>
  <c r="N21" i="9"/>
  <c r="N6" i="9"/>
  <c r="N80" i="9"/>
  <c r="N77" i="9"/>
  <c r="J59" i="9"/>
  <c r="N33" i="9"/>
  <c r="O78" i="9"/>
  <c r="F17" i="6"/>
  <c r="N56" i="9"/>
  <c r="F33" i="6"/>
  <c r="F48" i="6"/>
  <c r="N70" i="9"/>
  <c r="O7" i="9"/>
  <c r="F26" i="6"/>
  <c r="J17" i="9"/>
  <c r="I83" i="13"/>
  <c r="M83" i="13" s="1"/>
  <c r="N83" i="13" s="1"/>
  <c r="I67" i="13"/>
  <c r="M67" i="13" s="1"/>
  <c r="O67" i="13" s="1"/>
  <c r="I66" i="13"/>
  <c r="M66" i="13" s="1"/>
  <c r="N66" i="13" s="1"/>
  <c r="I65" i="13"/>
  <c r="M65" i="13" s="1"/>
  <c r="N65" i="13" s="1"/>
  <c r="I64" i="13"/>
  <c r="M64" i="13" s="1"/>
  <c r="O64" i="13" s="1"/>
  <c r="I63" i="13"/>
  <c r="M63" i="13" s="1"/>
  <c r="O63" i="13" s="1"/>
  <c r="N77" i="13"/>
  <c r="O45" i="13"/>
  <c r="N45" i="13"/>
  <c r="O75" i="13"/>
  <c r="N75" i="13"/>
  <c r="I48" i="13"/>
  <c r="M48" i="13" s="1"/>
  <c r="I30" i="13"/>
  <c r="M30" i="13" s="1"/>
  <c r="I12" i="13"/>
  <c r="M12" i="13" s="1"/>
  <c r="I16" i="13"/>
  <c r="M16" i="13" s="1"/>
  <c r="O70" i="13"/>
  <c r="N70" i="13"/>
  <c r="O41" i="13"/>
  <c r="N41" i="13"/>
  <c r="I55" i="13"/>
  <c r="M55" i="13" s="1"/>
  <c r="I15" i="13"/>
  <c r="M15" i="13" s="1"/>
  <c r="I38" i="13"/>
  <c r="M38" i="13" s="1"/>
  <c r="I27" i="13"/>
  <c r="M27" i="13" s="1"/>
  <c r="O74" i="13"/>
  <c r="N74" i="13"/>
  <c r="I21" i="13"/>
  <c r="M21" i="13" s="1"/>
  <c r="O7" i="13"/>
  <c r="N7" i="13"/>
  <c r="O10" i="13"/>
  <c r="N10" i="13"/>
  <c r="I28" i="13"/>
  <c r="M28" i="13" s="1"/>
  <c r="N47" i="13"/>
  <c r="O47" i="13"/>
  <c r="O82" i="13"/>
  <c r="N82" i="13"/>
  <c r="I36" i="13"/>
  <c r="M36" i="13" s="1"/>
  <c r="I17" i="13"/>
  <c r="M17" i="13" s="1"/>
  <c r="J17" i="13"/>
  <c r="I43" i="13"/>
  <c r="M43" i="13" s="1"/>
  <c r="H88" i="13"/>
  <c r="I5" i="13"/>
  <c r="M5" i="13" s="1"/>
  <c r="O9" i="13"/>
  <c r="N9" i="13"/>
  <c r="O72" i="13"/>
  <c r="N72" i="13"/>
  <c r="O78" i="13"/>
  <c r="N78" i="13"/>
  <c r="O56" i="13"/>
  <c r="N56" i="13"/>
  <c r="I59" i="13"/>
  <c r="M59" i="13" s="1"/>
  <c r="I19" i="13"/>
  <c r="M19" i="13" s="1"/>
  <c r="I18" i="13"/>
  <c r="M18" i="13" s="1"/>
  <c r="O76" i="13"/>
  <c r="N76" i="13"/>
  <c r="O81" i="13"/>
  <c r="N81" i="13"/>
  <c r="O26" i="13"/>
  <c r="N26" i="13"/>
  <c r="O33" i="13"/>
  <c r="N33" i="13"/>
  <c r="O61" i="13"/>
  <c r="N61" i="13"/>
  <c r="I22" i="13"/>
  <c r="M22" i="13" s="1"/>
  <c r="I29" i="13"/>
  <c r="M29" i="13" s="1"/>
  <c r="I31" i="13"/>
  <c r="M31" i="13" s="1"/>
  <c r="I53" i="13"/>
  <c r="M53" i="13" s="1"/>
  <c r="I35" i="13"/>
  <c r="M35" i="13" s="1"/>
  <c r="O71" i="13"/>
  <c r="N71" i="13"/>
  <c r="I42" i="13"/>
  <c r="M42" i="13" s="1"/>
  <c r="I49" i="13"/>
  <c r="M49" i="13" s="1"/>
  <c r="I34" i="13"/>
  <c r="M34" i="13" s="1"/>
  <c r="O8" i="13"/>
  <c r="N8" i="13"/>
  <c r="I50" i="13"/>
  <c r="M50" i="13" s="1"/>
  <c r="O13" i="13"/>
  <c r="N13" i="13"/>
  <c r="I24" i="13"/>
  <c r="M24" i="13" s="1"/>
  <c r="O68" i="13"/>
  <c r="N68" i="13"/>
  <c r="I54" i="13"/>
  <c r="M54" i="13" s="1"/>
  <c r="I37" i="13"/>
  <c r="M37" i="13" s="1"/>
  <c r="I23" i="13"/>
  <c r="M23" i="13" s="1"/>
  <c r="I44" i="13"/>
  <c r="M44" i="13" s="1"/>
  <c r="I58" i="13"/>
  <c r="M58" i="13" s="1"/>
  <c r="O80" i="13"/>
  <c r="N80" i="13"/>
  <c r="O69" i="13"/>
  <c r="N69" i="13"/>
  <c r="O39" i="13"/>
  <c r="N39" i="13"/>
  <c r="O6" i="13"/>
  <c r="N6" i="13"/>
  <c r="I60" i="13"/>
  <c r="M60" i="13" s="1"/>
  <c r="I62" i="13"/>
  <c r="M62" i="13" s="1"/>
  <c r="O73" i="13"/>
  <c r="N73" i="13"/>
  <c r="O52" i="13"/>
  <c r="N52" i="13"/>
  <c r="O11" i="13"/>
  <c r="N11" i="13"/>
  <c r="O79" i="13"/>
  <c r="N79" i="13"/>
  <c r="I20" i="13"/>
  <c r="M20" i="13" s="1"/>
  <c r="N39" i="9"/>
  <c r="N26" i="10"/>
  <c r="H88" i="9"/>
  <c r="N13" i="9"/>
  <c r="N81" i="9"/>
  <c r="O45" i="9"/>
  <c r="O15" i="10"/>
  <c r="I78" i="10"/>
  <c r="M78" i="10" s="1"/>
  <c r="O78" i="10" s="1"/>
  <c r="I73" i="10"/>
  <c r="M73" i="10" s="1"/>
  <c r="O73" i="10" s="1"/>
  <c r="N85" i="10"/>
  <c r="I72" i="10"/>
  <c r="M72" i="10" s="1"/>
  <c r="N72" i="10" s="1"/>
  <c r="I70" i="10"/>
  <c r="M70" i="10" s="1"/>
  <c r="O70" i="10" s="1"/>
  <c r="I69" i="10"/>
  <c r="M69" i="10" s="1"/>
  <c r="O69" i="10" s="1"/>
  <c r="I68" i="10"/>
  <c r="M68" i="10" s="1"/>
  <c r="O68" i="10" s="1"/>
  <c r="I67" i="10"/>
  <c r="M67" i="10" s="1"/>
  <c r="N67" i="10" s="1"/>
  <c r="I66" i="10"/>
  <c r="M66" i="10" s="1"/>
  <c r="N66" i="10" s="1"/>
  <c r="I65" i="10"/>
  <c r="M65" i="10" s="1"/>
  <c r="N65" i="10" s="1"/>
  <c r="O20" i="10"/>
  <c r="I50" i="10"/>
  <c r="M50" i="10" s="1"/>
  <c r="O22" i="10"/>
  <c r="N22" i="10"/>
  <c r="O54" i="10"/>
  <c r="N54" i="10"/>
  <c r="O39" i="10"/>
  <c r="N39" i="10"/>
  <c r="O56" i="10"/>
  <c r="N56" i="10"/>
  <c r="O57" i="10"/>
  <c r="N57" i="10"/>
  <c r="O10" i="10"/>
  <c r="N10" i="10"/>
  <c r="O46" i="10"/>
  <c r="N46" i="10"/>
  <c r="I30" i="10"/>
  <c r="M30" i="10" s="1"/>
  <c r="I31" i="10"/>
  <c r="M31" i="10" s="1"/>
  <c r="I18" i="10"/>
  <c r="M18" i="10" s="1"/>
  <c r="O49" i="10"/>
  <c r="N49" i="10"/>
  <c r="O35" i="10"/>
  <c r="N35" i="10"/>
  <c r="I44" i="10"/>
  <c r="M44" i="10" s="1"/>
  <c r="O24" i="10"/>
  <c r="N24" i="10"/>
  <c r="O51" i="10"/>
  <c r="N51" i="10"/>
  <c r="O40" i="10"/>
  <c r="N40" i="10"/>
  <c r="O82" i="10"/>
  <c r="N82" i="10"/>
  <c r="O71" i="10"/>
  <c r="N71" i="10"/>
  <c r="N32" i="10"/>
  <c r="O32" i="10"/>
  <c r="I38" i="10"/>
  <c r="M38" i="10" s="1"/>
  <c r="I62" i="10"/>
  <c r="M62" i="10" s="1"/>
  <c r="O33" i="10"/>
  <c r="N33" i="10"/>
  <c r="N79" i="10"/>
  <c r="O79" i="10"/>
  <c r="I60" i="10"/>
  <c r="M60" i="10" s="1"/>
  <c r="I36" i="10"/>
  <c r="M36" i="10" s="1"/>
  <c r="O12" i="10"/>
  <c r="N12" i="10"/>
  <c r="O13" i="10"/>
  <c r="N13" i="10"/>
  <c r="O41" i="10"/>
  <c r="N41" i="10"/>
  <c r="O83" i="10"/>
  <c r="N83" i="10"/>
  <c r="I17" i="10"/>
  <c r="M17" i="10" s="1"/>
  <c r="O58" i="10"/>
  <c r="N58" i="10"/>
  <c r="O43" i="10"/>
  <c r="N43" i="10"/>
  <c r="O63" i="10"/>
  <c r="N63" i="10"/>
  <c r="I37" i="10"/>
  <c r="M37" i="10" s="1"/>
  <c r="O11" i="10"/>
  <c r="N11" i="10"/>
  <c r="I45" i="10"/>
  <c r="M45" i="10" s="1"/>
  <c r="O84" i="10"/>
  <c r="N84" i="10"/>
  <c r="I25" i="10"/>
  <c r="M25" i="10" s="1"/>
  <c r="I19" i="10"/>
  <c r="M19" i="10" s="1"/>
  <c r="O47" i="10"/>
  <c r="N47" i="10"/>
  <c r="O77" i="10"/>
  <c r="N77" i="10"/>
  <c r="O74" i="10"/>
  <c r="N74" i="10"/>
  <c r="I14" i="10"/>
  <c r="M14" i="10" s="1"/>
  <c r="O8" i="10"/>
  <c r="N8" i="10"/>
  <c r="O81" i="10"/>
  <c r="N81" i="10"/>
  <c r="O9" i="10"/>
  <c r="N9" i="10"/>
  <c r="I29" i="10"/>
  <c r="M29" i="10" s="1"/>
  <c r="N52" i="10"/>
  <c r="O52" i="10"/>
  <c r="I21" i="10"/>
  <c r="M21" i="10" s="1"/>
  <c r="O80" i="10"/>
  <c r="N80" i="10"/>
  <c r="I61" i="10"/>
  <c r="M61" i="10" s="1"/>
  <c r="I7" i="10"/>
  <c r="M7" i="10" s="1"/>
  <c r="H90" i="10"/>
  <c r="N76" i="10"/>
  <c r="O76" i="10"/>
  <c r="I23" i="10"/>
  <c r="M23" i="10" s="1"/>
  <c r="I64" i="10"/>
  <c r="M64" i="10" s="1"/>
  <c r="I55" i="10"/>
  <c r="M55" i="10" s="1"/>
  <c r="O75" i="10"/>
  <c r="N75" i="10"/>
  <c r="F32" i="6"/>
  <c r="F66" i="6"/>
  <c r="F20" i="6"/>
  <c r="F29" i="6"/>
  <c r="F64" i="6"/>
  <c r="F60" i="6"/>
  <c r="F50" i="6"/>
  <c r="F25" i="6"/>
  <c r="F73" i="6"/>
  <c r="F5" i="6"/>
  <c r="F61" i="6"/>
  <c r="F45" i="6"/>
  <c r="F78" i="6"/>
  <c r="F71" i="6"/>
  <c r="F10" i="6"/>
  <c r="F18" i="6"/>
  <c r="F8" i="6"/>
  <c r="F40" i="6"/>
  <c r="F51" i="6"/>
  <c r="F56" i="6"/>
  <c r="F27" i="6"/>
  <c r="J13" i="9"/>
  <c r="J38" i="9"/>
  <c r="J44" i="9"/>
  <c r="J53" i="9"/>
  <c r="J22" i="9"/>
  <c r="J42" i="9"/>
  <c r="J58" i="9"/>
  <c r="J30" i="9"/>
  <c r="J37" i="9"/>
  <c r="J36" i="9"/>
  <c r="J20" i="9"/>
  <c r="J27" i="9"/>
  <c r="J48" i="9"/>
  <c r="J34" i="9"/>
  <c r="J15" i="9"/>
  <c r="J43" i="9"/>
  <c r="N48" i="9"/>
  <c r="O48" i="9"/>
  <c r="N20" i="9"/>
  <c r="O20" i="9"/>
  <c r="M88" i="9"/>
  <c r="O5" i="9"/>
  <c r="N5" i="9"/>
  <c r="J55" i="9"/>
  <c r="O43" i="9"/>
  <c r="N43" i="9"/>
  <c r="J28" i="9"/>
  <c r="J35" i="9"/>
  <c r="O15" i="9"/>
  <c r="N15" i="9"/>
  <c r="J31" i="9"/>
  <c r="O50" i="9"/>
  <c r="N50" i="9"/>
  <c r="O54" i="9"/>
  <c r="N54" i="9"/>
  <c r="N55" i="9"/>
  <c r="O55" i="9"/>
  <c r="N28" i="9"/>
  <c r="O28" i="9"/>
  <c r="O35" i="9"/>
  <c r="N35" i="9"/>
  <c r="N31" i="9"/>
  <c r="O31" i="9"/>
  <c r="J50" i="9"/>
  <c r="O36" i="9"/>
  <c r="N36" i="9"/>
  <c r="J19" i="9"/>
  <c r="N34" i="9"/>
  <c r="O34" i="9"/>
  <c r="O44" i="9"/>
  <c r="N44" i="9"/>
  <c r="J16" i="9"/>
  <c r="J62" i="9"/>
  <c r="N19" i="9"/>
  <c r="O19" i="9"/>
  <c r="O16" i="9"/>
  <c r="N16" i="9"/>
  <c r="O62" i="9"/>
  <c r="N62" i="9"/>
  <c r="O38" i="9"/>
  <c r="N38" i="9"/>
  <c r="O37" i="9"/>
  <c r="N37" i="9"/>
  <c r="O42" i="9"/>
  <c r="N42" i="9"/>
  <c r="O58" i="9"/>
  <c r="N58" i="9"/>
  <c r="J12" i="9"/>
  <c r="J60" i="9"/>
  <c r="N12" i="9"/>
  <c r="O12" i="9"/>
  <c r="O60" i="9"/>
  <c r="N60" i="9"/>
  <c r="O27" i="9"/>
  <c r="N27" i="9"/>
  <c r="J18" i="9"/>
  <c r="J24" i="9"/>
  <c r="O22" i="9"/>
  <c r="N22" i="9"/>
  <c r="O18" i="9"/>
  <c r="N18" i="9"/>
  <c r="O24" i="9"/>
  <c r="N24" i="9"/>
  <c r="O30" i="9"/>
  <c r="N30" i="9"/>
  <c r="J54" i="9"/>
  <c r="O53" i="9"/>
  <c r="N53" i="9"/>
  <c r="F11" i="7"/>
  <c r="F12" i="7"/>
  <c r="F6" i="7"/>
  <c r="F21" i="6"/>
  <c r="F39" i="6"/>
  <c r="F6" i="6"/>
  <c r="F9" i="6"/>
  <c r="F67" i="6"/>
  <c r="F30" i="6"/>
  <c r="F36" i="6"/>
  <c r="F24" i="7"/>
  <c r="F10" i="7"/>
  <c r="F61" i="7"/>
  <c r="F20" i="7"/>
  <c r="F44" i="6"/>
  <c r="F82" i="6"/>
  <c r="F47" i="6"/>
  <c r="F75" i="6"/>
  <c r="F19" i="6"/>
  <c r="F52" i="6"/>
  <c r="F16" i="7"/>
  <c r="F78" i="7"/>
  <c r="F65" i="6"/>
  <c r="F28" i="7"/>
  <c r="F81" i="7"/>
  <c r="F54" i="7"/>
  <c r="F74" i="7"/>
  <c r="F46" i="7"/>
  <c r="F49" i="6"/>
  <c r="F74" i="6"/>
  <c r="F35" i="6"/>
  <c r="F70" i="6"/>
  <c r="F24" i="6"/>
  <c r="F41" i="6"/>
  <c r="F77" i="7"/>
  <c r="F38" i="7"/>
  <c r="F34" i="7"/>
  <c r="F69" i="7"/>
  <c r="F54" i="6"/>
  <c r="F28" i="6"/>
  <c r="F53" i="6"/>
  <c r="F31" i="6"/>
  <c r="F68" i="6"/>
  <c r="F77" i="6"/>
  <c r="F55" i="6"/>
  <c r="F65" i="7"/>
  <c r="F66" i="7"/>
  <c r="F32" i="7"/>
  <c r="F22" i="7"/>
  <c r="F76" i="6"/>
  <c r="F38" i="6"/>
  <c r="F15" i="6"/>
  <c r="F46" i="6"/>
  <c r="F80" i="6"/>
  <c r="F81" i="6"/>
  <c r="F22" i="6"/>
  <c r="F82" i="7"/>
  <c r="F13" i="6"/>
  <c r="F42" i="7"/>
  <c r="F34" i="6"/>
  <c r="F12" i="6"/>
  <c r="F72" i="6"/>
  <c r="F58" i="6"/>
  <c r="F59" i="6"/>
  <c r="F23" i="6"/>
  <c r="F11" i="6"/>
  <c r="F50" i="7"/>
  <c r="F62" i="7"/>
  <c r="F30" i="7"/>
  <c r="F69" i="6"/>
  <c r="F62" i="6"/>
  <c r="F83" i="6"/>
  <c r="F43" i="6"/>
  <c r="F39" i="7"/>
  <c r="F58" i="7"/>
  <c r="F16" i="6"/>
  <c r="F14" i="6"/>
  <c r="F37" i="6"/>
  <c r="F42" i="6"/>
  <c r="F79" i="6"/>
  <c r="F63" i="6"/>
  <c r="F35" i="7"/>
  <c r="F18" i="7"/>
  <c r="F8" i="7"/>
  <c r="F57" i="6"/>
  <c r="J14" i="7"/>
  <c r="J70" i="7"/>
  <c r="G88" i="7"/>
  <c r="H34" i="7" s="1"/>
  <c r="I34" i="7" s="1"/>
  <c r="M34" i="7" s="1"/>
  <c r="J5" i="7"/>
  <c r="J10" i="7"/>
  <c r="J6" i="7"/>
  <c r="F56" i="7"/>
  <c r="F52" i="7"/>
  <c r="F75" i="7"/>
  <c r="F71" i="7"/>
  <c r="F59" i="7"/>
  <c r="F45" i="7"/>
  <c r="F41" i="7"/>
  <c r="F25" i="7"/>
  <c r="F21" i="7"/>
  <c r="F17" i="7"/>
  <c r="F43" i="7"/>
  <c r="F79" i="7"/>
  <c r="F7" i="7"/>
  <c r="F83" i="7"/>
  <c r="F67" i="7"/>
  <c r="F80" i="7"/>
  <c r="F76" i="7"/>
  <c r="F72" i="7"/>
  <c r="F68" i="7"/>
  <c r="F64" i="7"/>
  <c r="F60" i="7"/>
  <c r="F44" i="7"/>
  <c r="F63" i="7"/>
  <c r="F29" i="7"/>
  <c r="F53" i="7"/>
  <c r="F37" i="7"/>
  <c r="F33" i="7"/>
  <c r="F15" i="7"/>
  <c r="F5" i="7"/>
  <c r="F23" i="7"/>
  <c r="F57" i="7"/>
  <c r="F51" i="7"/>
  <c r="F47" i="7"/>
  <c r="F27" i="7"/>
  <c r="F31" i="7"/>
  <c r="F19" i="7"/>
  <c r="F13" i="7"/>
  <c r="F9" i="7"/>
  <c r="F48" i="7"/>
  <c r="F26" i="7"/>
  <c r="F40" i="7"/>
  <c r="F73" i="7"/>
  <c r="F55" i="7"/>
  <c r="J66" i="7"/>
  <c r="F70" i="7"/>
  <c r="F36" i="7"/>
  <c r="F14" i="7"/>
  <c r="J33" i="6"/>
  <c r="G88" i="6"/>
  <c r="H5" i="6" s="1"/>
  <c r="J5" i="6"/>
  <c r="J13" i="6"/>
  <c r="J57" i="6"/>
  <c r="Q40" i="3"/>
  <c r="Q32" i="3"/>
  <c r="Q14" i="3"/>
  <c r="Q25" i="3"/>
  <c r="Q57" i="3"/>
  <c r="Q51" i="3"/>
  <c r="J78" i="5"/>
  <c r="J82" i="5"/>
  <c r="G26" i="5"/>
  <c r="G57" i="5"/>
  <c r="J70" i="5"/>
  <c r="Q32" i="5"/>
  <c r="Q57" i="5"/>
  <c r="Q40" i="5"/>
  <c r="Q46" i="5"/>
  <c r="Q25" i="5"/>
  <c r="Q14" i="5"/>
  <c r="Q51" i="5"/>
  <c r="J71" i="5"/>
  <c r="J46" i="5"/>
  <c r="G35" i="5"/>
  <c r="J33" i="5"/>
  <c r="J74" i="5"/>
  <c r="G66" i="5"/>
  <c r="J79" i="5"/>
  <c r="G83" i="5"/>
  <c r="J47" i="5"/>
  <c r="J56" i="5"/>
  <c r="C88" i="5"/>
  <c r="J9" i="5"/>
  <c r="G30" i="5"/>
  <c r="G50" i="5"/>
  <c r="J75" i="5"/>
  <c r="G54" i="3"/>
  <c r="G53" i="3"/>
  <c r="G76" i="3"/>
  <c r="J76" i="3" s="1"/>
  <c r="G40" i="3"/>
  <c r="J40" i="3" s="1"/>
  <c r="G61" i="3"/>
  <c r="J61" i="3" s="1"/>
  <c r="G25" i="3"/>
  <c r="J25" i="3" s="1"/>
  <c r="G14" i="3"/>
  <c r="G67" i="3"/>
  <c r="J67" i="3" s="1"/>
  <c r="G31" i="3"/>
  <c r="G41" i="3"/>
  <c r="J41" i="3" s="1"/>
  <c r="G52" i="3"/>
  <c r="J52" i="3" s="1"/>
  <c r="G49" i="3"/>
  <c r="G59" i="3"/>
  <c r="G73" i="3"/>
  <c r="J73" i="3" s="1"/>
  <c r="G37" i="3"/>
  <c r="C88" i="3"/>
  <c r="G6" i="3"/>
  <c r="J6" i="3" s="1"/>
  <c r="O66" i="13" l="1"/>
  <c r="O83" i="13"/>
  <c r="N67" i="13"/>
  <c r="J63" i="13"/>
  <c r="N63" i="13"/>
  <c r="J65" i="13"/>
  <c r="N64" i="13"/>
  <c r="J66" i="13"/>
  <c r="J67" i="13"/>
  <c r="J83" i="13"/>
  <c r="O65" i="13"/>
  <c r="J64" i="13"/>
  <c r="J55" i="13"/>
  <c r="J59" i="13"/>
  <c r="J15" i="13"/>
  <c r="J43" i="13"/>
  <c r="J50" i="13"/>
  <c r="J54" i="13"/>
  <c r="J49" i="13"/>
  <c r="J48" i="13"/>
  <c r="J20" i="13"/>
  <c r="J44" i="13"/>
  <c r="J27" i="13"/>
  <c r="J62" i="13"/>
  <c r="J22" i="13"/>
  <c r="J18" i="13"/>
  <c r="J30" i="13"/>
  <c r="J23" i="13"/>
  <c r="J53" i="13"/>
  <c r="J21" i="13"/>
  <c r="J28" i="13"/>
  <c r="J38" i="13"/>
  <c r="J16" i="13"/>
  <c r="J34" i="13"/>
  <c r="J19" i="13"/>
  <c r="O54" i="13"/>
  <c r="N54" i="13"/>
  <c r="O34" i="13"/>
  <c r="N34" i="13"/>
  <c r="O53" i="13"/>
  <c r="N53" i="13"/>
  <c r="O59" i="13"/>
  <c r="N59" i="13"/>
  <c r="O43" i="13"/>
  <c r="N43" i="13"/>
  <c r="N28" i="13"/>
  <c r="O28" i="13"/>
  <c r="O38" i="13"/>
  <c r="N38" i="13"/>
  <c r="O16" i="13"/>
  <c r="N16" i="13"/>
  <c r="J31" i="13"/>
  <c r="J12" i="13"/>
  <c r="O20" i="13"/>
  <c r="N20" i="13"/>
  <c r="J60" i="13"/>
  <c r="J58" i="13"/>
  <c r="J24" i="13"/>
  <c r="J42" i="13"/>
  <c r="J29" i="13"/>
  <c r="O36" i="13"/>
  <c r="N36" i="13"/>
  <c r="O17" i="13"/>
  <c r="N17" i="13"/>
  <c r="O60" i="13"/>
  <c r="N60" i="13"/>
  <c r="O58" i="13"/>
  <c r="N58" i="13"/>
  <c r="O24" i="13"/>
  <c r="N24" i="13"/>
  <c r="O42" i="13"/>
  <c r="N42" i="13"/>
  <c r="O29" i="13"/>
  <c r="N29" i="13"/>
  <c r="J36" i="13"/>
  <c r="O15" i="13"/>
  <c r="N15" i="13"/>
  <c r="O30" i="13"/>
  <c r="N30" i="13"/>
  <c r="O22" i="13"/>
  <c r="N22" i="13"/>
  <c r="O18" i="13"/>
  <c r="N18" i="13"/>
  <c r="O21" i="13"/>
  <c r="N21" i="13"/>
  <c r="O55" i="13"/>
  <c r="N55" i="13"/>
  <c r="N48" i="13"/>
  <c r="O48" i="13"/>
  <c r="O62" i="13"/>
  <c r="N62" i="13"/>
  <c r="O23" i="13"/>
  <c r="N23" i="13"/>
  <c r="O50" i="13"/>
  <c r="N50" i="13"/>
  <c r="O19" i="13"/>
  <c r="N19" i="13"/>
  <c r="O12" i="13"/>
  <c r="N12" i="13"/>
  <c r="O49" i="13"/>
  <c r="N49" i="13"/>
  <c r="O44" i="13"/>
  <c r="N44" i="13"/>
  <c r="J37" i="13"/>
  <c r="J35" i="13"/>
  <c r="M88" i="13"/>
  <c r="O5" i="13"/>
  <c r="N5" i="13"/>
  <c r="N27" i="13"/>
  <c r="O27" i="13"/>
  <c r="N31" i="13"/>
  <c r="O31" i="13"/>
  <c r="O37" i="13"/>
  <c r="N37" i="13"/>
  <c r="O35" i="13"/>
  <c r="N35" i="13"/>
  <c r="N73" i="10"/>
  <c r="O72" i="10"/>
  <c r="N78" i="10"/>
  <c r="J78" i="10"/>
  <c r="J70" i="10"/>
  <c r="J73" i="10"/>
  <c r="N69" i="10"/>
  <c r="O65" i="10"/>
  <c r="N68" i="10"/>
  <c r="O66" i="10"/>
  <c r="N70" i="10"/>
  <c r="O67" i="10"/>
  <c r="J72" i="10"/>
  <c r="J69" i="10"/>
  <c r="J67" i="10"/>
  <c r="J68" i="10"/>
  <c r="J65" i="10"/>
  <c r="J66" i="10"/>
  <c r="J30" i="10"/>
  <c r="J19" i="10"/>
  <c r="J36" i="10"/>
  <c r="J18" i="10"/>
  <c r="J60" i="10"/>
  <c r="J44" i="10"/>
  <c r="J64" i="10"/>
  <c r="J62" i="10"/>
  <c r="J14" i="10"/>
  <c r="J37" i="10"/>
  <c r="J29" i="10"/>
  <c r="O37" i="10"/>
  <c r="N37" i="10"/>
  <c r="O36" i="10"/>
  <c r="N36" i="10"/>
  <c r="J38" i="10"/>
  <c r="N18" i="10"/>
  <c r="O18" i="10"/>
  <c r="O29" i="10"/>
  <c r="N29" i="10"/>
  <c r="O38" i="10"/>
  <c r="N38" i="10"/>
  <c r="O31" i="10"/>
  <c r="N31" i="10"/>
  <c r="O23" i="10"/>
  <c r="N23" i="10"/>
  <c r="O45" i="10"/>
  <c r="N45" i="10"/>
  <c r="J31" i="10"/>
  <c r="M90" i="10"/>
  <c r="O7" i="10"/>
  <c r="N7" i="10"/>
  <c r="J45" i="10"/>
  <c r="O60" i="10"/>
  <c r="N60" i="10"/>
  <c r="O25" i="10"/>
  <c r="N25" i="10"/>
  <c r="J25" i="10"/>
  <c r="O30" i="10"/>
  <c r="N30" i="10"/>
  <c r="J55" i="10"/>
  <c r="J61" i="10"/>
  <c r="O14" i="10"/>
  <c r="N14" i="10"/>
  <c r="O44" i="10"/>
  <c r="N44" i="10"/>
  <c r="O17" i="10"/>
  <c r="N17" i="10"/>
  <c r="O62" i="10"/>
  <c r="N62" i="10"/>
  <c r="O55" i="10"/>
  <c r="N55" i="10"/>
  <c r="O19" i="10"/>
  <c r="N19" i="10"/>
  <c r="N61" i="10"/>
  <c r="O61" i="10"/>
  <c r="N64" i="10"/>
  <c r="O64" i="10"/>
  <c r="J21" i="10"/>
  <c r="J50" i="10"/>
  <c r="J23" i="10"/>
  <c r="O21" i="10"/>
  <c r="N21" i="10"/>
  <c r="J17" i="10"/>
  <c r="O50" i="10"/>
  <c r="N50" i="10"/>
  <c r="F88" i="6"/>
  <c r="O87" i="9"/>
  <c r="P50" i="9" s="1"/>
  <c r="Q50" i="9" s="1"/>
  <c r="J88" i="9"/>
  <c r="K60" i="9" s="1"/>
  <c r="H28" i="7"/>
  <c r="I28" i="7" s="1"/>
  <c r="M28" i="7" s="1"/>
  <c r="O28" i="7" s="1"/>
  <c r="H10" i="7"/>
  <c r="I10" i="7" s="1"/>
  <c r="M10" i="7" s="1"/>
  <c r="O10" i="7" s="1"/>
  <c r="H66" i="7"/>
  <c r="I66" i="7" s="1"/>
  <c r="M66" i="7" s="1"/>
  <c r="O66" i="7" s="1"/>
  <c r="H5" i="7"/>
  <c r="I5" i="7" s="1"/>
  <c r="M5" i="7" s="1"/>
  <c r="H51" i="7"/>
  <c r="I51" i="7" s="1"/>
  <c r="H47" i="7"/>
  <c r="I47" i="7" s="1"/>
  <c r="M47" i="7" s="1"/>
  <c r="H21" i="7"/>
  <c r="H31" i="7"/>
  <c r="H45" i="7"/>
  <c r="I45" i="7" s="1"/>
  <c r="M45" i="7" s="1"/>
  <c r="H61" i="7"/>
  <c r="I61" i="7" s="1"/>
  <c r="M61" i="7" s="1"/>
  <c r="H27" i="7"/>
  <c r="H15" i="7"/>
  <c r="H59" i="7"/>
  <c r="H33" i="7"/>
  <c r="I33" i="7" s="1"/>
  <c r="M33" i="7" s="1"/>
  <c r="H53" i="7"/>
  <c r="H81" i="7"/>
  <c r="I81" i="7" s="1"/>
  <c r="M81" i="7" s="1"/>
  <c r="H32" i="7"/>
  <c r="I32" i="7" s="1"/>
  <c r="H43" i="7"/>
  <c r="H56" i="7"/>
  <c r="I56" i="7" s="1"/>
  <c r="M56" i="7" s="1"/>
  <c r="H41" i="7"/>
  <c r="I41" i="7" s="1"/>
  <c r="M41" i="7" s="1"/>
  <c r="H36" i="7"/>
  <c r="H18" i="7"/>
  <c r="H63" i="7"/>
  <c r="I63" i="7" s="1"/>
  <c r="M63" i="7" s="1"/>
  <c r="H9" i="7"/>
  <c r="I9" i="7" s="1"/>
  <c r="M9" i="7" s="1"/>
  <c r="H8" i="7"/>
  <c r="I8" i="7" s="1"/>
  <c r="M8" i="7" s="1"/>
  <c r="H75" i="7"/>
  <c r="I75" i="7" s="1"/>
  <c r="M75" i="7" s="1"/>
  <c r="H44" i="7"/>
  <c r="H65" i="7"/>
  <c r="I65" i="7" s="1"/>
  <c r="M65" i="7" s="1"/>
  <c r="H54" i="7"/>
  <c r="H55" i="7"/>
  <c r="H80" i="7"/>
  <c r="I80" i="7" s="1"/>
  <c r="M80" i="7" s="1"/>
  <c r="H60" i="7"/>
  <c r="H25" i="7"/>
  <c r="I25" i="7" s="1"/>
  <c r="H20" i="7"/>
  <c r="H11" i="7"/>
  <c r="I11" i="7" s="1"/>
  <c r="M11" i="7" s="1"/>
  <c r="H35" i="7"/>
  <c r="H7" i="7"/>
  <c r="I7" i="7" s="1"/>
  <c r="M7" i="7" s="1"/>
  <c r="H30" i="7"/>
  <c r="H62" i="7"/>
  <c r="H73" i="7"/>
  <c r="I73" i="7" s="1"/>
  <c r="M73" i="7" s="1"/>
  <c r="H67" i="7"/>
  <c r="I67" i="7" s="1"/>
  <c r="M67" i="7" s="1"/>
  <c r="H39" i="7"/>
  <c r="I39" i="7" s="1"/>
  <c r="M39" i="7" s="1"/>
  <c r="H72" i="7"/>
  <c r="I72" i="7" s="1"/>
  <c r="M72" i="7" s="1"/>
  <c r="H24" i="7"/>
  <c r="H26" i="7"/>
  <c r="I26" i="7" s="1"/>
  <c r="M26" i="7" s="1"/>
  <c r="H64" i="7"/>
  <c r="I64" i="7" s="1"/>
  <c r="M64" i="7" s="1"/>
  <c r="H78" i="7"/>
  <c r="I78" i="7" s="1"/>
  <c r="M78" i="7" s="1"/>
  <c r="H19" i="7"/>
  <c r="H58" i="7"/>
  <c r="H69" i="7"/>
  <c r="I69" i="7" s="1"/>
  <c r="M69" i="7" s="1"/>
  <c r="H22" i="7"/>
  <c r="H17" i="7"/>
  <c r="H57" i="7"/>
  <c r="I57" i="7" s="1"/>
  <c r="H77" i="7"/>
  <c r="I77" i="7" s="1"/>
  <c r="M77" i="7" s="1"/>
  <c r="H29" i="7"/>
  <c r="H12" i="7"/>
  <c r="H38" i="7"/>
  <c r="H52" i="7"/>
  <c r="I52" i="7" s="1"/>
  <c r="M52" i="7" s="1"/>
  <c r="H46" i="7"/>
  <c r="I46" i="7" s="1"/>
  <c r="H74" i="7"/>
  <c r="I74" i="7" s="1"/>
  <c r="M74" i="7" s="1"/>
  <c r="H50" i="7"/>
  <c r="H13" i="7"/>
  <c r="H16" i="7"/>
  <c r="H82" i="7"/>
  <c r="I82" i="7" s="1"/>
  <c r="M82" i="7" s="1"/>
  <c r="H40" i="7"/>
  <c r="I40" i="7" s="1"/>
  <c r="H23" i="7"/>
  <c r="H83" i="7"/>
  <c r="I83" i="7" s="1"/>
  <c r="M83" i="7" s="1"/>
  <c r="H79" i="7"/>
  <c r="I79" i="7" s="1"/>
  <c r="M79" i="7" s="1"/>
  <c r="H68" i="7"/>
  <c r="I68" i="7" s="1"/>
  <c r="M68" i="7" s="1"/>
  <c r="H37" i="7"/>
  <c r="H76" i="7"/>
  <c r="I76" i="7" s="1"/>
  <c r="M76" i="7" s="1"/>
  <c r="H49" i="7"/>
  <c r="H71" i="7"/>
  <c r="I71" i="7" s="1"/>
  <c r="M71" i="7" s="1"/>
  <c r="H70" i="7"/>
  <c r="I70" i="7" s="1"/>
  <c r="M70" i="7" s="1"/>
  <c r="N34" i="7"/>
  <c r="O34" i="7"/>
  <c r="H42" i="7"/>
  <c r="J34" i="7"/>
  <c r="F88" i="7"/>
  <c r="H48" i="7"/>
  <c r="H14" i="7"/>
  <c r="I14" i="7" s="1"/>
  <c r="N10" i="7"/>
  <c r="H6" i="7"/>
  <c r="I6" i="7" s="1"/>
  <c r="M6" i="7" s="1"/>
  <c r="I5" i="6"/>
  <c r="M5" i="6" s="1"/>
  <c r="H22" i="6"/>
  <c r="H33" i="6"/>
  <c r="I33" i="6" s="1"/>
  <c r="M33" i="6" s="1"/>
  <c r="H57" i="6"/>
  <c r="I57" i="6" s="1"/>
  <c r="H50" i="6"/>
  <c r="H30" i="6"/>
  <c r="H52" i="6"/>
  <c r="I52" i="6" s="1"/>
  <c r="M52" i="6" s="1"/>
  <c r="H25" i="6"/>
  <c r="I25" i="6" s="1"/>
  <c r="H56" i="6"/>
  <c r="I56" i="6" s="1"/>
  <c r="M56" i="6" s="1"/>
  <c r="H21" i="6"/>
  <c r="H17" i="6"/>
  <c r="H81" i="6"/>
  <c r="I81" i="6" s="1"/>
  <c r="M81" i="6" s="1"/>
  <c r="H77" i="6"/>
  <c r="I77" i="6" s="1"/>
  <c r="M77" i="6" s="1"/>
  <c r="H73" i="6"/>
  <c r="I73" i="6" s="1"/>
  <c r="M73" i="6" s="1"/>
  <c r="H69" i="6"/>
  <c r="H65" i="6"/>
  <c r="H61" i="6"/>
  <c r="I61" i="6" s="1"/>
  <c r="M61" i="6" s="1"/>
  <c r="H45" i="6"/>
  <c r="I45" i="6" s="1"/>
  <c r="M45" i="6" s="1"/>
  <c r="H41" i="6"/>
  <c r="I41" i="6" s="1"/>
  <c r="M41" i="6" s="1"/>
  <c r="H39" i="6"/>
  <c r="I39" i="6" s="1"/>
  <c r="M39" i="6" s="1"/>
  <c r="H71" i="6"/>
  <c r="H74" i="6"/>
  <c r="I74" i="6" s="1"/>
  <c r="M74" i="6" s="1"/>
  <c r="H80" i="6"/>
  <c r="I80" i="6" s="1"/>
  <c r="M80" i="6" s="1"/>
  <c r="H47" i="6"/>
  <c r="I47" i="6" s="1"/>
  <c r="M47" i="6" s="1"/>
  <c r="H26" i="6"/>
  <c r="I26" i="6" s="1"/>
  <c r="M26" i="6" s="1"/>
  <c r="H58" i="6"/>
  <c r="H34" i="6"/>
  <c r="H67" i="6"/>
  <c r="H14" i="6"/>
  <c r="I14" i="6" s="1"/>
  <c r="H8" i="6"/>
  <c r="I8" i="6" s="1"/>
  <c r="M8" i="6" s="1"/>
  <c r="H76" i="6"/>
  <c r="I76" i="6" s="1"/>
  <c r="M76" i="6" s="1"/>
  <c r="H79" i="6"/>
  <c r="I79" i="6" s="1"/>
  <c r="M79" i="6" s="1"/>
  <c r="H37" i="6"/>
  <c r="H82" i="6"/>
  <c r="I82" i="6" s="1"/>
  <c r="M82" i="6" s="1"/>
  <c r="H6" i="6"/>
  <c r="I6" i="6" s="1"/>
  <c r="M6" i="6" s="1"/>
  <c r="H62" i="6"/>
  <c r="H63" i="6"/>
  <c r="H64" i="6"/>
  <c r="H68" i="6"/>
  <c r="I68" i="6" s="1"/>
  <c r="M68" i="6" s="1"/>
  <c r="H78" i="6"/>
  <c r="I78" i="6" s="1"/>
  <c r="M78" i="6" s="1"/>
  <c r="H75" i="6"/>
  <c r="I75" i="6" s="1"/>
  <c r="M75" i="6" s="1"/>
  <c r="H60" i="6"/>
  <c r="H43" i="6"/>
  <c r="H38" i="6"/>
  <c r="H55" i="6"/>
  <c r="H72" i="6"/>
  <c r="H49" i="6"/>
  <c r="H70" i="6"/>
  <c r="H7" i="6"/>
  <c r="I7" i="6" s="1"/>
  <c r="M7" i="6" s="1"/>
  <c r="H9" i="6"/>
  <c r="I9" i="6" s="1"/>
  <c r="M9" i="6" s="1"/>
  <c r="H59" i="6"/>
  <c r="H16" i="6"/>
  <c r="H18" i="6"/>
  <c r="H29" i="6"/>
  <c r="H19" i="6"/>
  <c r="H32" i="6"/>
  <c r="I32" i="6" s="1"/>
  <c r="H46" i="6"/>
  <c r="I46" i="6" s="1"/>
  <c r="H48" i="6"/>
  <c r="H83" i="6"/>
  <c r="I83" i="6" s="1"/>
  <c r="M83" i="6" s="1"/>
  <c r="H12" i="6"/>
  <c r="I12" i="6" s="1"/>
  <c r="M12" i="6" s="1"/>
  <c r="H28" i="6"/>
  <c r="H11" i="6"/>
  <c r="I11" i="6" s="1"/>
  <c r="M11" i="6" s="1"/>
  <c r="H10" i="6"/>
  <c r="I10" i="6" s="1"/>
  <c r="M10" i="6" s="1"/>
  <c r="H54" i="6"/>
  <c r="H40" i="6"/>
  <c r="I40" i="6" s="1"/>
  <c r="H20" i="6"/>
  <c r="H36" i="6"/>
  <c r="H51" i="6"/>
  <c r="I51" i="6" s="1"/>
  <c r="H66" i="6"/>
  <c r="H23" i="6"/>
  <c r="H35" i="6"/>
  <c r="H27" i="6"/>
  <c r="H24" i="6"/>
  <c r="H42" i="6"/>
  <c r="H44" i="6"/>
  <c r="H31" i="6"/>
  <c r="H15" i="6"/>
  <c r="H53" i="6"/>
  <c r="H13" i="6"/>
  <c r="I13" i="6" s="1"/>
  <c r="M13" i="6" s="1"/>
  <c r="F13" i="5"/>
  <c r="F12" i="5"/>
  <c r="F56" i="5"/>
  <c r="F7" i="5"/>
  <c r="F13" i="3"/>
  <c r="F12" i="3"/>
  <c r="F72" i="3"/>
  <c r="F7" i="3"/>
  <c r="F26" i="5"/>
  <c r="F49" i="5"/>
  <c r="F61" i="5"/>
  <c r="F15" i="5"/>
  <c r="F29" i="5"/>
  <c r="F38" i="5"/>
  <c r="F30" i="5"/>
  <c r="F42" i="5"/>
  <c r="F54" i="5"/>
  <c r="F33" i="5"/>
  <c r="F19" i="5"/>
  <c r="F28" i="5"/>
  <c r="F74" i="5"/>
  <c r="F66" i="5"/>
  <c r="F35" i="5"/>
  <c r="J57" i="5"/>
  <c r="J26" i="5"/>
  <c r="F10" i="5"/>
  <c r="F41" i="5"/>
  <c r="F57" i="5"/>
  <c r="F5" i="5"/>
  <c r="F77" i="5"/>
  <c r="F34" i="5"/>
  <c r="F55" i="5"/>
  <c r="G88" i="5"/>
  <c r="F50" i="5"/>
  <c r="F69" i="5"/>
  <c r="F46" i="5"/>
  <c r="F40" i="5"/>
  <c r="F36" i="5"/>
  <c r="F81" i="5"/>
  <c r="F45" i="5"/>
  <c r="F75" i="5"/>
  <c r="F68" i="5"/>
  <c r="F59" i="5"/>
  <c r="F6" i="5"/>
  <c r="F43" i="5"/>
  <c r="F80" i="5"/>
  <c r="F60" i="5"/>
  <c r="F51" i="5"/>
  <c r="F32" i="5"/>
  <c r="F31" i="5"/>
  <c r="F18" i="5"/>
  <c r="F8" i="5"/>
  <c r="F11" i="5"/>
  <c r="F72" i="5"/>
  <c r="F76" i="5"/>
  <c r="F20" i="5"/>
  <c r="F71" i="5"/>
  <c r="F53" i="5"/>
  <c r="F22" i="5"/>
  <c r="F24" i="5"/>
  <c r="F64" i="5"/>
  <c r="F44" i="5"/>
  <c r="F58" i="5"/>
  <c r="F47" i="5"/>
  <c r="F37" i="5"/>
  <c r="F48" i="5"/>
  <c r="F67" i="5"/>
  <c r="F16" i="5"/>
  <c r="F27" i="5"/>
  <c r="F39" i="5"/>
  <c r="F17" i="5"/>
  <c r="F23" i="5"/>
  <c r="F25" i="5"/>
  <c r="F14" i="5"/>
  <c r="F70" i="5"/>
  <c r="F62" i="5"/>
  <c r="F73" i="5"/>
  <c r="F79" i="5"/>
  <c r="F65" i="5"/>
  <c r="F9" i="5"/>
  <c r="F52" i="5"/>
  <c r="F21" i="5"/>
  <c r="F78" i="5"/>
  <c r="F63" i="5"/>
  <c r="F82" i="5"/>
  <c r="F83" i="5"/>
  <c r="G88" i="3"/>
  <c r="J14" i="3"/>
  <c r="F79" i="3"/>
  <c r="F62" i="3"/>
  <c r="F14" i="3"/>
  <c r="F38" i="3"/>
  <c r="F58" i="3"/>
  <c r="F33" i="3"/>
  <c r="F24" i="3"/>
  <c r="F39" i="3"/>
  <c r="F51" i="3"/>
  <c r="F82" i="3"/>
  <c r="F45" i="3"/>
  <c r="F60" i="3"/>
  <c r="F26" i="3"/>
  <c r="F76" i="3"/>
  <c r="F34" i="3"/>
  <c r="F74" i="3"/>
  <c r="F15" i="3"/>
  <c r="F63" i="3"/>
  <c r="F54" i="3"/>
  <c r="F53" i="3"/>
  <c r="F65" i="3"/>
  <c r="F28" i="3"/>
  <c r="F57" i="3"/>
  <c r="F8" i="3"/>
  <c r="F5" i="3"/>
  <c r="F9" i="3"/>
  <c r="F10" i="3"/>
  <c r="F11" i="3"/>
  <c r="F55" i="3"/>
  <c r="F70" i="3"/>
  <c r="F6" i="3"/>
  <c r="F41" i="3"/>
  <c r="F21" i="3"/>
  <c r="F50" i="3"/>
  <c r="F56" i="3"/>
  <c r="F66" i="3"/>
  <c r="F47" i="3"/>
  <c r="F81" i="3"/>
  <c r="F80" i="3"/>
  <c r="F75" i="3"/>
  <c r="F30" i="3"/>
  <c r="F77" i="3"/>
  <c r="F49" i="3"/>
  <c r="F37" i="3"/>
  <c r="F32" i="3"/>
  <c r="F16" i="3"/>
  <c r="F19" i="3"/>
  <c r="F42" i="3"/>
  <c r="F73" i="3"/>
  <c r="F61" i="3"/>
  <c r="F40" i="3"/>
  <c r="F44" i="3"/>
  <c r="F35" i="3"/>
  <c r="F71" i="3"/>
  <c r="F59" i="3"/>
  <c r="F46" i="3"/>
  <c r="F18" i="3"/>
  <c r="F64" i="3"/>
  <c r="F69" i="3"/>
  <c r="F48" i="3"/>
  <c r="F20" i="3"/>
  <c r="F31" i="3"/>
  <c r="F27" i="3"/>
  <c r="F17" i="3"/>
  <c r="F29" i="3"/>
  <c r="F25" i="3"/>
  <c r="F67" i="3"/>
  <c r="F83" i="3"/>
  <c r="F23" i="3"/>
  <c r="F43" i="3"/>
  <c r="F78" i="3"/>
  <c r="F22" i="3"/>
  <c r="F36" i="3"/>
  <c r="F52" i="3"/>
  <c r="F68" i="3"/>
  <c r="N28" i="7" l="1"/>
  <c r="J88" i="13"/>
  <c r="K29" i="13" s="1"/>
  <c r="O87" i="13"/>
  <c r="P27" i="13" s="1"/>
  <c r="Q27" i="13" s="1"/>
  <c r="J28" i="7"/>
  <c r="J90" i="10"/>
  <c r="K78" i="10" s="1"/>
  <c r="O89" i="10"/>
  <c r="P44" i="10" s="1"/>
  <c r="Q44" i="10" s="1"/>
  <c r="P48" i="9"/>
  <c r="Q48" i="9" s="1"/>
  <c r="P18" i="9"/>
  <c r="Q18" i="9" s="1"/>
  <c r="P15" i="9"/>
  <c r="Q15" i="9" s="1"/>
  <c r="P37" i="9"/>
  <c r="Q37" i="9" s="1"/>
  <c r="P31" i="9"/>
  <c r="Q31" i="9" s="1"/>
  <c r="K16" i="9"/>
  <c r="P42" i="9"/>
  <c r="Q42" i="9" s="1"/>
  <c r="P53" i="9"/>
  <c r="Q53" i="9" s="1"/>
  <c r="K19" i="9"/>
  <c r="P43" i="9"/>
  <c r="Q43" i="9" s="1"/>
  <c r="K12" i="9"/>
  <c r="K24" i="9"/>
  <c r="K18" i="9"/>
  <c r="K55" i="9"/>
  <c r="K31" i="9"/>
  <c r="K62" i="9"/>
  <c r="P34" i="9"/>
  <c r="Q34" i="9" s="1"/>
  <c r="K35" i="9"/>
  <c r="K28" i="9"/>
  <c r="P16" i="9"/>
  <c r="Q16" i="9" s="1"/>
  <c r="K54" i="9"/>
  <c r="K50" i="9"/>
  <c r="P71" i="9"/>
  <c r="Q71" i="9" s="1"/>
  <c r="P8" i="9"/>
  <c r="Q8" i="9" s="1"/>
  <c r="P75" i="9"/>
  <c r="Q75" i="9" s="1"/>
  <c r="P11" i="9"/>
  <c r="Q11" i="9" s="1"/>
  <c r="P47" i="9"/>
  <c r="Q47" i="9" s="1"/>
  <c r="P78" i="9"/>
  <c r="Q78" i="9" s="1"/>
  <c r="P33" i="9"/>
  <c r="Q33" i="9" s="1"/>
  <c r="P70" i="9"/>
  <c r="Q70" i="9" s="1"/>
  <c r="P29" i="9"/>
  <c r="Q29" i="9" s="1"/>
  <c r="P83" i="9"/>
  <c r="Q83" i="9" s="1"/>
  <c r="P66" i="9"/>
  <c r="Q66" i="9" s="1"/>
  <c r="P72" i="9"/>
  <c r="Q72" i="9" s="1"/>
  <c r="P45" i="9"/>
  <c r="Q45" i="9" s="1"/>
  <c r="P56" i="9"/>
  <c r="Q56" i="9" s="1"/>
  <c r="P80" i="9"/>
  <c r="Q80" i="9" s="1"/>
  <c r="P7" i="9"/>
  <c r="Q7" i="9" s="1"/>
  <c r="P21" i="9"/>
  <c r="Q21" i="9" s="1"/>
  <c r="P67" i="9"/>
  <c r="Q67" i="9" s="1"/>
  <c r="P69" i="9"/>
  <c r="Q69" i="9" s="1"/>
  <c r="P13" i="9"/>
  <c r="Q13" i="9" s="1"/>
  <c r="P59" i="9"/>
  <c r="Q59" i="9" s="1"/>
  <c r="P81" i="9"/>
  <c r="Q81" i="9" s="1"/>
  <c r="P17" i="9"/>
  <c r="Q17" i="9" s="1"/>
  <c r="P23" i="9"/>
  <c r="Q23" i="9" s="1"/>
  <c r="P73" i="9"/>
  <c r="Q73" i="9" s="1"/>
  <c r="P6" i="9"/>
  <c r="Q6" i="9" s="1"/>
  <c r="P82" i="9"/>
  <c r="Q82" i="9" s="1"/>
  <c r="P76" i="9"/>
  <c r="Q76" i="9" s="1"/>
  <c r="P68" i="9"/>
  <c r="Q68" i="9" s="1"/>
  <c r="P79" i="9"/>
  <c r="Q79" i="9" s="1"/>
  <c r="P74" i="9"/>
  <c r="Q74" i="9" s="1"/>
  <c r="P39" i="9"/>
  <c r="Q39" i="9" s="1"/>
  <c r="P61" i="9"/>
  <c r="Q61" i="9" s="1"/>
  <c r="P65" i="9"/>
  <c r="Q65" i="9" s="1"/>
  <c r="P64" i="9"/>
  <c r="Q64" i="9" s="1"/>
  <c r="P63" i="9"/>
  <c r="Q63" i="9" s="1"/>
  <c r="P9" i="9"/>
  <c r="Q9" i="9" s="1"/>
  <c r="P49" i="9"/>
  <c r="Q49" i="9" s="1"/>
  <c r="P10" i="9"/>
  <c r="Q10" i="9" s="1"/>
  <c r="P52" i="9"/>
  <c r="Q52" i="9" s="1"/>
  <c r="P77" i="9"/>
  <c r="Q77" i="9" s="1"/>
  <c r="P26" i="9"/>
  <c r="Q26" i="9" s="1"/>
  <c r="P41" i="9"/>
  <c r="Q41" i="9" s="1"/>
  <c r="P35" i="9"/>
  <c r="Q35" i="9" s="1"/>
  <c r="P12" i="9"/>
  <c r="Q12" i="9" s="1"/>
  <c r="P27" i="9"/>
  <c r="Q27" i="9" s="1"/>
  <c r="P54" i="9"/>
  <c r="Q54" i="9" s="1"/>
  <c r="P58" i="9"/>
  <c r="Q58" i="9" s="1"/>
  <c r="P44" i="9"/>
  <c r="Q44" i="9" s="1"/>
  <c r="P5" i="9"/>
  <c r="Q5" i="9" s="1"/>
  <c r="P30" i="9"/>
  <c r="Q30" i="9" s="1"/>
  <c r="P55" i="9"/>
  <c r="Q55" i="9" s="1"/>
  <c r="P24" i="9"/>
  <c r="Q24" i="9" s="1"/>
  <c r="P38" i="9"/>
  <c r="Q38" i="9" s="1"/>
  <c r="P28" i="9"/>
  <c r="Q28" i="9" s="1"/>
  <c r="P36" i="9"/>
  <c r="Q36" i="9" s="1"/>
  <c r="P60" i="9"/>
  <c r="Q60" i="9" s="1"/>
  <c r="P20" i="9"/>
  <c r="Q20" i="9" s="1"/>
  <c r="K51" i="9"/>
  <c r="K13" i="9"/>
  <c r="K40" i="9"/>
  <c r="K66" i="9"/>
  <c r="K75" i="9"/>
  <c r="K63" i="9"/>
  <c r="K67" i="9"/>
  <c r="K70" i="9"/>
  <c r="K74" i="9"/>
  <c r="K71" i="9"/>
  <c r="K73" i="9"/>
  <c r="K6" i="9"/>
  <c r="K61" i="9"/>
  <c r="K78" i="9"/>
  <c r="K52" i="9"/>
  <c r="K69" i="9"/>
  <c r="K32" i="9"/>
  <c r="K77" i="9"/>
  <c r="K14" i="9"/>
  <c r="K79" i="9"/>
  <c r="K81" i="9"/>
  <c r="K33" i="9"/>
  <c r="K83" i="9"/>
  <c r="K46" i="9"/>
  <c r="K65" i="9"/>
  <c r="K11" i="9"/>
  <c r="K80" i="9"/>
  <c r="K56" i="9"/>
  <c r="K47" i="9"/>
  <c r="K8" i="9"/>
  <c r="K7" i="9"/>
  <c r="K76" i="9"/>
  <c r="K5" i="9"/>
  <c r="K68" i="9"/>
  <c r="K64" i="9"/>
  <c r="K26" i="9"/>
  <c r="K72" i="9"/>
  <c r="K39" i="9"/>
  <c r="K49" i="9"/>
  <c r="K41" i="9"/>
  <c r="K25" i="9"/>
  <c r="K59" i="9"/>
  <c r="K29" i="9"/>
  <c r="K10" i="9"/>
  <c r="K57" i="9"/>
  <c r="K82" i="9"/>
  <c r="K9" i="9"/>
  <c r="K45" i="9"/>
  <c r="K48" i="9"/>
  <c r="K17" i="9"/>
  <c r="K43" i="9"/>
  <c r="K27" i="9"/>
  <c r="K15" i="9"/>
  <c r="K44" i="9"/>
  <c r="K38" i="9"/>
  <c r="K22" i="9"/>
  <c r="K20" i="9"/>
  <c r="K23" i="9"/>
  <c r="K37" i="9"/>
  <c r="K30" i="9"/>
  <c r="K36" i="9"/>
  <c r="K21" i="9"/>
  <c r="K42" i="9"/>
  <c r="K58" i="9"/>
  <c r="K34" i="9"/>
  <c r="K53" i="9"/>
  <c r="P22" i="9"/>
  <c r="Q22" i="9" s="1"/>
  <c r="P19" i="9"/>
  <c r="Q19" i="9" s="1"/>
  <c r="P62" i="9"/>
  <c r="Q62" i="9" s="1"/>
  <c r="I12" i="7"/>
  <c r="M12" i="7" s="1"/>
  <c r="O12" i="7" s="1"/>
  <c r="I13" i="7"/>
  <c r="M13" i="7" s="1"/>
  <c r="N13" i="7" s="1"/>
  <c r="N66" i="7"/>
  <c r="I69" i="6"/>
  <c r="M69" i="6" s="1"/>
  <c r="O69" i="6" s="1"/>
  <c r="I71" i="6"/>
  <c r="M71" i="6" s="1"/>
  <c r="N71" i="6" s="1"/>
  <c r="J71" i="6"/>
  <c r="I72" i="6"/>
  <c r="M72" i="6" s="1"/>
  <c r="O72" i="6" s="1"/>
  <c r="I70" i="6"/>
  <c r="M70" i="6" s="1"/>
  <c r="O70" i="6" s="1"/>
  <c r="I66" i="6"/>
  <c r="M66" i="6" s="1"/>
  <c r="O66" i="6" s="1"/>
  <c r="I67" i="6"/>
  <c r="M67" i="6" s="1"/>
  <c r="O67" i="6" s="1"/>
  <c r="I65" i="6"/>
  <c r="M65" i="6" s="1"/>
  <c r="O65" i="6" s="1"/>
  <c r="I64" i="6"/>
  <c r="M64" i="6" s="1"/>
  <c r="O64" i="6" s="1"/>
  <c r="I63" i="6"/>
  <c r="M63" i="6" s="1"/>
  <c r="N63" i="6" s="1"/>
  <c r="I50" i="7"/>
  <c r="M50" i="7" s="1"/>
  <c r="O63" i="7"/>
  <c r="N63" i="7"/>
  <c r="O45" i="7"/>
  <c r="N45" i="7"/>
  <c r="O8" i="7"/>
  <c r="N8" i="7"/>
  <c r="I48" i="7"/>
  <c r="M48" i="7" s="1"/>
  <c r="O11" i="7"/>
  <c r="N11" i="7"/>
  <c r="O79" i="7"/>
  <c r="N79" i="7"/>
  <c r="I60" i="7"/>
  <c r="M60" i="7" s="1"/>
  <c r="I31" i="7"/>
  <c r="M31" i="7" s="1"/>
  <c r="I59" i="7"/>
  <c r="M59" i="7" s="1"/>
  <c r="O74" i="7"/>
  <c r="N74" i="7"/>
  <c r="I19" i="7"/>
  <c r="M19" i="7" s="1"/>
  <c r="I15" i="7"/>
  <c r="M15" i="7" s="1"/>
  <c r="O78" i="7"/>
  <c r="N78" i="7"/>
  <c r="I27" i="7"/>
  <c r="M27" i="7" s="1"/>
  <c r="O52" i="7"/>
  <c r="N52" i="7"/>
  <c r="O64" i="7"/>
  <c r="N64" i="7"/>
  <c r="O61" i="7"/>
  <c r="N61" i="7"/>
  <c r="I38" i="7"/>
  <c r="M38" i="7" s="1"/>
  <c r="I36" i="7"/>
  <c r="M36" i="7" s="1"/>
  <c r="O41" i="7"/>
  <c r="N41" i="7"/>
  <c r="N6" i="7"/>
  <c r="O6" i="7"/>
  <c r="O83" i="7"/>
  <c r="N83" i="7"/>
  <c r="I29" i="7"/>
  <c r="M29" i="7" s="1"/>
  <c r="O72" i="7"/>
  <c r="N72" i="7"/>
  <c r="O80" i="7"/>
  <c r="N80" i="7"/>
  <c r="O56" i="7"/>
  <c r="N56" i="7"/>
  <c r="I21" i="7"/>
  <c r="M21" i="7" s="1"/>
  <c r="I37" i="7"/>
  <c r="M37" i="7" s="1"/>
  <c r="I42" i="7"/>
  <c r="M42" i="7" s="1"/>
  <c r="I23" i="7"/>
  <c r="M23" i="7" s="1"/>
  <c r="O77" i="7"/>
  <c r="N77" i="7"/>
  <c r="O39" i="7"/>
  <c r="N39" i="7"/>
  <c r="I55" i="7"/>
  <c r="M55" i="7" s="1"/>
  <c r="I43" i="7"/>
  <c r="M43" i="7" s="1"/>
  <c r="O47" i="7"/>
  <c r="N47" i="7"/>
  <c r="O9" i="7"/>
  <c r="N9" i="7"/>
  <c r="O68" i="7"/>
  <c r="N68" i="7"/>
  <c r="O5" i="7"/>
  <c r="N5" i="7"/>
  <c r="O67" i="7"/>
  <c r="N67" i="7"/>
  <c r="I54" i="7"/>
  <c r="M54" i="7" s="1"/>
  <c r="I58" i="7"/>
  <c r="M58" i="7" s="1"/>
  <c r="I35" i="7"/>
  <c r="M35" i="7" s="1"/>
  <c r="O26" i="7"/>
  <c r="N26" i="7"/>
  <c r="H88" i="7"/>
  <c r="O82" i="7"/>
  <c r="N82" i="7"/>
  <c r="I17" i="7"/>
  <c r="M17" i="7" s="1"/>
  <c r="O73" i="7"/>
  <c r="N73" i="7"/>
  <c r="O65" i="7"/>
  <c r="N65" i="7"/>
  <c r="O81" i="7"/>
  <c r="N81" i="7"/>
  <c r="O71" i="7"/>
  <c r="N71" i="7"/>
  <c r="I49" i="7"/>
  <c r="M49" i="7" s="1"/>
  <c r="I18" i="7"/>
  <c r="M18" i="7" s="1"/>
  <c r="I24" i="7"/>
  <c r="M24" i="7" s="1"/>
  <c r="I16" i="7"/>
  <c r="M16" i="7" s="1"/>
  <c r="I22" i="7"/>
  <c r="M22" i="7" s="1"/>
  <c r="I62" i="7"/>
  <c r="M62" i="7" s="1"/>
  <c r="I44" i="7"/>
  <c r="M44" i="7" s="1"/>
  <c r="I53" i="7"/>
  <c r="M53" i="7" s="1"/>
  <c r="O7" i="7"/>
  <c r="N7" i="7"/>
  <c r="O76" i="7"/>
  <c r="N76" i="7"/>
  <c r="I20" i="7"/>
  <c r="M20" i="7" s="1"/>
  <c r="O70" i="7"/>
  <c r="N70" i="7"/>
  <c r="O69" i="7"/>
  <c r="N69" i="7"/>
  <c r="I30" i="7"/>
  <c r="M30" i="7" s="1"/>
  <c r="O75" i="7"/>
  <c r="N75" i="7"/>
  <c r="O33" i="7"/>
  <c r="N33" i="7"/>
  <c r="I60" i="6"/>
  <c r="M60" i="6" s="1"/>
  <c r="I15" i="6"/>
  <c r="M15" i="6" s="1"/>
  <c r="N11" i="6"/>
  <c r="O11" i="6"/>
  <c r="O9" i="6"/>
  <c r="N9" i="6"/>
  <c r="I58" i="6"/>
  <c r="M58" i="6" s="1"/>
  <c r="O73" i="6"/>
  <c r="N73" i="6"/>
  <c r="I30" i="6"/>
  <c r="M30" i="6" s="1"/>
  <c r="I18" i="6"/>
  <c r="M18" i="6" s="1"/>
  <c r="I54" i="6"/>
  <c r="M54" i="6" s="1"/>
  <c r="I28" i="6"/>
  <c r="M28" i="6" s="1"/>
  <c r="O26" i="6"/>
  <c r="N26" i="6"/>
  <c r="O77" i="6"/>
  <c r="N77" i="6"/>
  <c r="O33" i="6"/>
  <c r="N33" i="6"/>
  <c r="I29" i="6"/>
  <c r="M29" i="6" s="1"/>
  <c r="I50" i="6"/>
  <c r="M50" i="6" s="1"/>
  <c r="O10" i="6"/>
  <c r="N10" i="6"/>
  <c r="I53" i="6"/>
  <c r="M53" i="6" s="1"/>
  <c r="O61" i="6"/>
  <c r="N61" i="6"/>
  <c r="I31" i="6"/>
  <c r="M31" i="6" s="1"/>
  <c r="I16" i="6"/>
  <c r="M16" i="6" s="1"/>
  <c r="O68" i="6"/>
  <c r="N68" i="6"/>
  <c r="I42" i="6"/>
  <c r="M42" i="6" s="1"/>
  <c r="I24" i="6"/>
  <c r="M24" i="6" s="1"/>
  <c r="O12" i="6"/>
  <c r="N12" i="6"/>
  <c r="I62" i="6"/>
  <c r="M62" i="6" s="1"/>
  <c r="O47" i="6"/>
  <c r="N47" i="6"/>
  <c r="O81" i="6"/>
  <c r="N81" i="6"/>
  <c r="I22" i="6"/>
  <c r="M22" i="6" s="1"/>
  <c r="I35" i="6"/>
  <c r="M35" i="6" s="1"/>
  <c r="O83" i="6"/>
  <c r="N83" i="6"/>
  <c r="I49" i="6"/>
  <c r="M49" i="6" s="1"/>
  <c r="O6" i="6"/>
  <c r="N6" i="6"/>
  <c r="O80" i="6"/>
  <c r="N80" i="6"/>
  <c r="I17" i="6"/>
  <c r="M17" i="6" s="1"/>
  <c r="I20" i="6"/>
  <c r="M20" i="6" s="1"/>
  <c r="O75" i="6"/>
  <c r="N75" i="6"/>
  <c r="O78" i="6"/>
  <c r="N78" i="6"/>
  <c r="I34" i="6"/>
  <c r="M34" i="6" s="1"/>
  <c r="O82" i="6"/>
  <c r="N82" i="6"/>
  <c r="O45" i="6"/>
  <c r="N45" i="6"/>
  <c r="I37" i="6"/>
  <c r="M37" i="6" s="1"/>
  <c r="O56" i="6"/>
  <c r="N56" i="6"/>
  <c r="I21" i="6"/>
  <c r="M21" i="6" s="1"/>
  <c r="I55" i="6"/>
  <c r="M55" i="6" s="1"/>
  <c r="I38" i="6"/>
  <c r="M38" i="6" s="1"/>
  <c r="O79" i="6"/>
  <c r="N79" i="6"/>
  <c r="N39" i="6"/>
  <c r="O39" i="6"/>
  <c r="O5" i="6"/>
  <c r="N5" i="6"/>
  <c r="O8" i="6"/>
  <c r="N8" i="6"/>
  <c r="I44" i="6"/>
  <c r="M44" i="6" s="1"/>
  <c r="I59" i="6"/>
  <c r="M59" i="6" s="1"/>
  <c r="N7" i="6"/>
  <c r="O7" i="6"/>
  <c r="I27" i="6"/>
  <c r="M27" i="6" s="1"/>
  <c r="I23" i="6"/>
  <c r="M23" i="6" s="1"/>
  <c r="I48" i="6"/>
  <c r="M48" i="6" s="1"/>
  <c r="O74" i="6"/>
  <c r="N74" i="6"/>
  <c r="O13" i="6"/>
  <c r="N13" i="6"/>
  <c r="I36" i="6"/>
  <c r="M36" i="6" s="1"/>
  <c r="I19" i="6"/>
  <c r="M19" i="6" s="1"/>
  <c r="I43" i="6"/>
  <c r="M43" i="6" s="1"/>
  <c r="O76" i="6"/>
  <c r="N76" i="6"/>
  <c r="O41" i="6"/>
  <c r="N41" i="6"/>
  <c r="O52" i="6"/>
  <c r="N52" i="6"/>
  <c r="H88" i="6"/>
  <c r="H12" i="5"/>
  <c r="I12" i="5" s="1"/>
  <c r="M12" i="5" s="1"/>
  <c r="H13" i="5"/>
  <c r="I13" i="5" s="1"/>
  <c r="M13" i="5" s="1"/>
  <c r="H50" i="5"/>
  <c r="I50" i="5" s="1"/>
  <c r="M50" i="5" s="1"/>
  <c r="O50" i="5" s="1"/>
  <c r="H7" i="5"/>
  <c r="I7" i="5" s="1"/>
  <c r="M7" i="5" s="1"/>
  <c r="H13" i="3"/>
  <c r="I13" i="3" s="1"/>
  <c r="M13" i="3" s="1"/>
  <c r="H12" i="3"/>
  <c r="H55" i="3"/>
  <c r="I55" i="3" s="1"/>
  <c r="M55" i="3" s="1"/>
  <c r="H7" i="3"/>
  <c r="I7" i="3" s="1"/>
  <c r="M7" i="3" s="1"/>
  <c r="H6" i="3"/>
  <c r="I6" i="3" s="1"/>
  <c r="M6" i="3" s="1"/>
  <c r="H67" i="3"/>
  <c r="I67" i="3" s="1"/>
  <c r="M67" i="3" s="1"/>
  <c r="H57" i="5"/>
  <c r="I57" i="5" s="1"/>
  <c r="H26" i="5"/>
  <c r="I26" i="5" s="1"/>
  <c r="M26" i="5" s="1"/>
  <c r="O26" i="5" s="1"/>
  <c r="H66" i="5"/>
  <c r="I66" i="5" s="1"/>
  <c r="M66" i="5" s="1"/>
  <c r="O66" i="5" s="1"/>
  <c r="H30" i="5"/>
  <c r="J50" i="5"/>
  <c r="F88" i="5"/>
  <c r="H69" i="5"/>
  <c r="I69" i="5" s="1"/>
  <c r="M69" i="5" s="1"/>
  <c r="H17" i="5"/>
  <c r="H8" i="5"/>
  <c r="I8" i="5" s="1"/>
  <c r="M8" i="5" s="1"/>
  <c r="H77" i="5"/>
  <c r="I77" i="5" s="1"/>
  <c r="M77" i="5" s="1"/>
  <c r="H73" i="5"/>
  <c r="I73" i="5" s="1"/>
  <c r="M73" i="5" s="1"/>
  <c r="H25" i="5"/>
  <c r="I25" i="5" s="1"/>
  <c r="H61" i="5"/>
  <c r="I61" i="5" s="1"/>
  <c r="M61" i="5" s="1"/>
  <c r="H81" i="5"/>
  <c r="I81" i="5" s="1"/>
  <c r="M81" i="5" s="1"/>
  <c r="H41" i="5"/>
  <c r="I41" i="5" s="1"/>
  <c r="M41" i="5" s="1"/>
  <c r="H21" i="5"/>
  <c r="H31" i="5"/>
  <c r="H6" i="5"/>
  <c r="I6" i="5" s="1"/>
  <c r="M6" i="5" s="1"/>
  <c r="H38" i="5"/>
  <c r="H18" i="5"/>
  <c r="H32" i="5"/>
  <c r="I32" i="5" s="1"/>
  <c r="H51" i="5"/>
  <c r="I51" i="5" s="1"/>
  <c r="H40" i="5"/>
  <c r="I40" i="5" s="1"/>
  <c r="H27" i="5"/>
  <c r="H23" i="5"/>
  <c r="H74" i="5"/>
  <c r="I74" i="5" s="1"/>
  <c r="M74" i="5" s="1"/>
  <c r="H52" i="5"/>
  <c r="I52" i="5" s="1"/>
  <c r="M52" i="5" s="1"/>
  <c r="H71" i="5"/>
  <c r="I71" i="5" s="1"/>
  <c r="M71" i="5" s="1"/>
  <c r="H58" i="5"/>
  <c r="H14" i="5"/>
  <c r="I14" i="5" s="1"/>
  <c r="H55" i="5"/>
  <c r="H62" i="5"/>
  <c r="H63" i="5"/>
  <c r="H80" i="5"/>
  <c r="I80" i="5" s="1"/>
  <c r="M80" i="5" s="1"/>
  <c r="H19" i="5"/>
  <c r="H11" i="5"/>
  <c r="I11" i="5" s="1"/>
  <c r="M11" i="5" s="1"/>
  <c r="H79" i="5"/>
  <c r="I79" i="5" s="1"/>
  <c r="M79" i="5" s="1"/>
  <c r="H49" i="5"/>
  <c r="H53" i="5"/>
  <c r="H34" i="5"/>
  <c r="H36" i="5"/>
  <c r="H60" i="5"/>
  <c r="H59" i="5"/>
  <c r="H45" i="5"/>
  <c r="I45" i="5" s="1"/>
  <c r="M45" i="5" s="1"/>
  <c r="H75" i="5"/>
  <c r="I75" i="5" s="1"/>
  <c r="M75" i="5" s="1"/>
  <c r="H76" i="5"/>
  <c r="I76" i="5" s="1"/>
  <c r="M76" i="5" s="1"/>
  <c r="H33" i="5"/>
  <c r="I33" i="5" s="1"/>
  <c r="M33" i="5" s="1"/>
  <c r="H24" i="5"/>
  <c r="H37" i="5"/>
  <c r="H39" i="5"/>
  <c r="I39" i="5" s="1"/>
  <c r="M39" i="5" s="1"/>
  <c r="H48" i="5"/>
  <c r="H70" i="5"/>
  <c r="I70" i="5" s="1"/>
  <c r="M70" i="5" s="1"/>
  <c r="H65" i="5"/>
  <c r="H64" i="5"/>
  <c r="H68" i="5"/>
  <c r="I68" i="5" s="1"/>
  <c r="M68" i="5" s="1"/>
  <c r="H82" i="5"/>
  <c r="I82" i="5" s="1"/>
  <c r="M82" i="5" s="1"/>
  <c r="H47" i="5"/>
  <c r="I47" i="5" s="1"/>
  <c r="M47" i="5" s="1"/>
  <c r="H16" i="5"/>
  <c r="H5" i="5"/>
  <c r="H28" i="5"/>
  <c r="H46" i="5"/>
  <c r="I46" i="5" s="1"/>
  <c r="H56" i="5"/>
  <c r="I56" i="5" s="1"/>
  <c r="M56" i="5" s="1"/>
  <c r="H15" i="5"/>
  <c r="H54" i="5"/>
  <c r="H9" i="5"/>
  <c r="I9" i="5" s="1"/>
  <c r="M9" i="5" s="1"/>
  <c r="H22" i="5"/>
  <c r="H43" i="5"/>
  <c r="H20" i="5"/>
  <c r="H29" i="5"/>
  <c r="H78" i="5"/>
  <c r="I78" i="5" s="1"/>
  <c r="M78" i="5" s="1"/>
  <c r="H42" i="5"/>
  <c r="H72" i="5"/>
  <c r="I72" i="5" s="1"/>
  <c r="M72" i="5" s="1"/>
  <c r="H10" i="5"/>
  <c r="I10" i="5" s="1"/>
  <c r="M10" i="5" s="1"/>
  <c r="H44" i="5"/>
  <c r="H67" i="5"/>
  <c r="H35" i="5"/>
  <c r="H83" i="5"/>
  <c r="H40" i="3"/>
  <c r="I40" i="3" s="1"/>
  <c r="H29" i="3"/>
  <c r="I29" i="3" s="1"/>
  <c r="H28" i="3"/>
  <c r="I28" i="3" s="1"/>
  <c r="H22" i="3"/>
  <c r="I22" i="3" s="1"/>
  <c r="H47" i="3"/>
  <c r="I47" i="3" s="1"/>
  <c r="M47" i="3" s="1"/>
  <c r="H43" i="3"/>
  <c r="I43" i="3" s="1"/>
  <c r="M43" i="3" s="1"/>
  <c r="H53" i="3"/>
  <c r="I53" i="3" s="1"/>
  <c r="M53" i="3" s="1"/>
  <c r="H73" i="3"/>
  <c r="I73" i="3" s="1"/>
  <c r="M73" i="3" s="1"/>
  <c r="H56" i="3"/>
  <c r="I56" i="3" s="1"/>
  <c r="M56" i="3" s="1"/>
  <c r="H81" i="3"/>
  <c r="I81" i="3" s="1"/>
  <c r="M81" i="3" s="1"/>
  <c r="H25" i="3"/>
  <c r="I25" i="3" s="1"/>
  <c r="H57" i="3"/>
  <c r="I57" i="3" s="1"/>
  <c r="H51" i="3"/>
  <c r="I51" i="3" s="1"/>
  <c r="H32" i="3"/>
  <c r="I32" i="3" s="1"/>
  <c r="H8" i="3"/>
  <c r="I8" i="3" s="1"/>
  <c r="M8" i="3" s="1"/>
  <c r="H77" i="3"/>
  <c r="I77" i="3" s="1"/>
  <c r="M77" i="3" s="1"/>
  <c r="H65" i="3"/>
  <c r="I65" i="3" s="1"/>
  <c r="M65" i="3" s="1"/>
  <c r="H52" i="3"/>
  <c r="I52" i="3" s="1"/>
  <c r="M52" i="3" s="1"/>
  <c r="H54" i="3"/>
  <c r="I54" i="3" s="1"/>
  <c r="M54" i="3" s="1"/>
  <c r="H68" i="3"/>
  <c r="I68" i="3" s="1"/>
  <c r="M68" i="3" s="1"/>
  <c r="H33" i="3"/>
  <c r="I33" i="3" s="1"/>
  <c r="M33" i="3" s="1"/>
  <c r="H80" i="3"/>
  <c r="I80" i="3" s="1"/>
  <c r="M80" i="3" s="1"/>
  <c r="H79" i="3"/>
  <c r="I79" i="3" s="1"/>
  <c r="M79" i="3" s="1"/>
  <c r="H44" i="3"/>
  <c r="I44" i="3" s="1"/>
  <c r="M44" i="3" s="1"/>
  <c r="H59" i="3"/>
  <c r="I59" i="3" s="1"/>
  <c r="M59" i="3" s="1"/>
  <c r="H30" i="3"/>
  <c r="I30" i="3" s="1"/>
  <c r="M30" i="3" s="1"/>
  <c r="H75" i="3"/>
  <c r="I75" i="3" s="1"/>
  <c r="M75" i="3" s="1"/>
  <c r="H14" i="3"/>
  <c r="I14" i="3" s="1"/>
  <c r="H39" i="3"/>
  <c r="I39" i="3" s="1"/>
  <c r="M39" i="3" s="1"/>
  <c r="H31" i="3"/>
  <c r="I31" i="3" s="1"/>
  <c r="M31" i="3" s="1"/>
  <c r="H36" i="3"/>
  <c r="I36" i="3" s="1"/>
  <c r="H34" i="3"/>
  <c r="I34" i="3" s="1"/>
  <c r="H23" i="3"/>
  <c r="I23" i="3" s="1"/>
  <c r="H76" i="3"/>
  <c r="I76" i="3" s="1"/>
  <c r="M76" i="3" s="1"/>
  <c r="H64" i="3"/>
  <c r="I64" i="3" s="1"/>
  <c r="M64" i="3" s="1"/>
  <c r="H78" i="3"/>
  <c r="I78" i="3" s="1"/>
  <c r="M78" i="3" s="1"/>
  <c r="H49" i="3"/>
  <c r="I49" i="3" s="1"/>
  <c r="M49" i="3" s="1"/>
  <c r="H19" i="3"/>
  <c r="I19" i="3" s="1"/>
  <c r="H69" i="3"/>
  <c r="I69" i="3" s="1"/>
  <c r="M69" i="3" s="1"/>
  <c r="H21" i="3"/>
  <c r="I21" i="3" s="1"/>
  <c r="M21" i="3" s="1"/>
  <c r="H20" i="3"/>
  <c r="I20" i="3" s="1"/>
  <c r="M20" i="3" s="1"/>
  <c r="H72" i="3"/>
  <c r="I72" i="3" s="1"/>
  <c r="M72" i="3" s="1"/>
  <c r="H16" i="3"/>
  <c r="I16" i="3" s="1"/>
  <c r="H9" i="3"/>
  <c r="I9" i="3" s="1"/>
  <c r="M9" i="3" s="1"/>
  <c r="H42" i="3"/>
  <c r="I42" i="3" s="1"/>
  <c r="M42" i="3" s="1"/>
  <c r="H74" i="3"/>
  <c r="I74" i="3" s="1"/>
  <c r="M74" i="3" s="1"/>
  <c r="H46" i="3"/>
  <c r="I46" i="3" s="1"/>
  <c r="H26" i="3"/>
  <c r="I26" i="3" s="1"/>
  <c r="M26" i="3" s="1"/>
  <c r="H66" i="3"/>
  <c r="I66" i="3" s="1"/>
  <c r="M66" i="3" s="1"/>
  <c r="H71" i="3"/>
  <c r="I71" i="3" s="1"/>
  <c r="M71" i="3" s="1"/>
  <c r="H24" i="3"/>
  <c r="H41" i="3"/>
  <c r="I41" i="3" s="1"/>
  <c r="M41" i="3" s="1"/>
  <c r="H58" i="3"/>
  <c r="H38" i="3"/>
  <c r="H48" i="3"/>
  <c r="H45" i="3"/>
  <c r="I45" i="3" s="1"/>
  <c r="M45" i="3" s="1"/>
  <c r="H60" i="3"/>
  <c r="H50" i="3"/>
  <c r="H62" i="3"/>
  <c r="H18" i="3"/>
  <c r="H35" i="3"/>
  <c r="H5" i="3"/>
  <c r="H37" i="3"/>
  <c r="H61" i="3"/>
  <c r="I61" i="3" s="1"/>
  <c r="M61" i="3" s="1"/>
  <c r="F88" i="3"/>
  <c r="H10" i="3"/>
  <c r="I10" i="3" s="1"/>
  <c r="M10" i="3" s="1"/>
  <c r="H17" i="3"/>
  <c r="H11" i="3"/>
  <c r="I11" i="3" s="1"/>
  <c r="M11" i="3" s="1"/>
  <c r="H15" i="3"/>
  <c r="H82" i="3"/>
  <c r="I82" i="3" s="1"/>
  <c r="M82" i="3" s="1"/>
  <c r="H63" i="3"/>
  <c r="I63" i="3" s="1"/>
  <c r="M63" i="3" s="1"/>
  <c r="H70" i="3"/>
  <c r="I70" i="3" s="1"/>
  <c r="M70" i="3" s="1"/>
  <c r="H27" i="3"/>
  <c r="H83" i="3"/>
  <c r="I83" i="3" s="1"/>
  <c r="M83" i="3" s="1"/>
  <c r="N12" i="7" l="1"/>
  <c r="K58" i="13"/>
  <c r="K37" i="13"/>
  <c r="K60" i="13"/>
  <c r="P31" i="13"/>
  <c r="Q31" i="13" s="1"/>
  <c r="K42" i="13"/>
  <c r="K36" i="13"/>
  <c r="P5" i="13"/>
  <c r="Q5" i="13" s="1"/>
  <c r="P34" i="13"/>
  <c r="Q34" i="13" s="1"/>
  <c r="P12" i="13"/>
  <c r="Q12" i="13" s="1"/>
  <c r="P58" i="13"/>
  <c r="Q58" i="13" s="1"/>
  <c r="K31" i="13"/>
  <c r="K24" i="13"/>
  <c r="K12" i="13"/>
  <c r="K35" i="13"/>
  <c r="P18" i="13"/>
  <c r="Q18" i="13" s="1"/>
  <c r="P35" i="13"/>
  <c r="Q35" i="13" s="1"/>
  <c r="P77" i="13"/>
  <c r="Q77" i="13" s="1"/>
  <c r="P73" i="13"/>
  <c r="Q73" i="13" s="1"/>
  <c r="P8" i="13"/>
  <c r="Q8" i="13" s="1"/>
  <c r="P39" i="13"/>
  <c r="Q39" i="13" s="1"/>
  <c r="P56" i="13"/>
  <c r="Q56" i="13" s="1"/>
  <c r="P68" i="13"/>
  <c r="Q68" i="13" s="1"/>
  <c r="P9" i="13"/>
  <c r="Q9" i="13" s="1"/>
  <c r="P83" i="13"/>
  <c r="Q83" i="13" s="1"/>
  <c r="P69" i="13"/>
  <c r="Q69" i="13" s="1"/>
  <c r="P61" i="13"/>
  <c r="Q61" i="13" s="1"/>
  <c r="P13" i="13"/>
  <c r="Q13" i="13" s="1"/>
  <c r="P81" i="13"/>
  <c r="Q81" i="13" s="1"/>
  <c r="P74" i="13"/>
  <c r="Q74" i="13" s="1"/>
  <c r="P75" i="13"/>
  <c r="Q75" i="13" s="1"/>
  <c r="P79" i="13"/>
  <c r="Q79" i="13" s="1"/>
  <c r="P76" i="13"/>
  <c r="Q76" i="13" s="1"/>
  <c r="P45" i="13"/>
  <c r="Q45" i="13" s="1"/>
  <c r="P52" i="13"/>
  <c r="Q52" i="13" s="1"/>
  <c r="P64" i="13"/>
  <c r="Q64" i="13" s="1"/>
  <c r="P6" i="13"/>
  <c r="Q6" i="13" s="1"/>
  <c r="P41" i="13"/>
  <c r="Q41" i="13" s="1"/>
  <c r="P33" i="13"/>
  <c r="Q33" i="13" s="1"/>
  <c r="P63" i="13"/>
  <c r="Q63" i="13" s="1"/>
  <c r="P10" i="13"/>
  <c r="Q10" i="13" s="1"/>
  <c r="P82" i="13"/>
  <c r="Q82" i="13" s="1"/>
  <c r="P26" i="13"/>
  <c r="Q26" i="13" s="1"/>
  <c r="P65" i="13"/>
  <c r="Q65" i="13" s="1"/>
  <c r="P47" i="13"/>
  <c r="Q47" i="13" s="1"/>
  <c r="P11" i="13"/>
  <c r="Q11" i="13" s="1"/>
  <c r="P67" i="13"/>
  <c r="Q67" i="13" s="1"/>
  <c r="P70" i="13"/>
  <c r="Q70" i="13" s="1"/>
  <c r="P66" i="13"/>
  <c r="Q66" i="13" s="1"/>
  <c r="P72" i="13"/>
  <c r="Q72" i="13" s="1"/>
  <c r="P7" i="13"/>
  <c r="Q7" i="13" s="1"/>
  <c r="P80" i="13"/>
  <c r="Q80" i="13" s="1"/>
  <c r="P78" i="13"/>
  <c r="Q78" i="13" s="1"/>
  <c r="P71" i="13"/>
  <c r="Q71" i="13" s="1"/>
  <c r="P29" i="13"/>
  <c r="Q29" i="13" s="1"/>
  <c r="P15" i="13"/>
  <c r="Q15" i="13" s="1"/>
  <c r="P17" i="13"/>
  <c r="Q17" i="13" s="1"/>
  <c r="P55" i="13"/>
  <c r="Q55" i="13" s="1"/>
  <c r="P53" i="13"/>
  <c r="Q53" i="13" s="1"/>
  <c r="P36" i="13"/>
  <c r="Q36" i="13" s="1"/>
  <c r="P60" i="13"/>
  <c r="Q60" i="13" s="1"/>
  <c r="P62" i="13"/>
  <c r="Q62" i="13" s="1"/>
  <c r="P42" i="13"/>
  <c r="Q42" i="13" s="1"/>
  <c r="P43" i="13"/>
  <c r="Q43" i="13" s="1"/>
  <c r="P24" i="13"/>
  <c r="Q24" i="13" s="1"/>
  <c r="P22" i="13"/>
  <c r="Q22" i="13" s="1"/>
  <c r="P50" i="13"/>
  <c r="Q50" i="13" s="1"/>
  <c r="P54" i="13"/>
  <c r="Q54" i="13" s="1"/>
  <c r="P30" i="13"/>
  <c r="Q30" i="13" s="1"/>
  <c r="P21" i="13"/>
  <c r="Q21" i="13" s="1"/>
  <c r="P49" i="13"/>
  <c r="Q49" i="13" s="1"/>
  <c r="P37" i="13"/>
  <c r="Q37" i="13" s="1"/>
  <c r="P44" i="13"/>
  <c r="Q44" i="13" s="1"/>
  <c r="P59" i="13"/>
  <c r="Q59" i="13" s="1"/>
  <c r="P28" i="13"/>
  <c r="Q28" i="13" s="1"/>
  <c r="P19" i="13"/>
  <c r="Q19" i="13" s="1"/>
  <c r="P23" i="13"/>
  <c r="Q23" i="13" s="1"/>
  <c r="P20" i="13"/>
  <c r="Q20" i="13" s="1"/>
  <c r="P16" i="13"/>
  <c r="Q16" i="13" s="1"/>
  <c r="P48" i="13"/>
  <c r="Q48" i="13" s="1"/>
  <c r="K9" i="13"/>
  <c r="K52" i="13"/>
  <c r="K14" i="13"/>
  <c r="K82" i="13"/>
  <c r="K64" i="13"/>
  <c r="K47" i="13"/>
  <c r="K13" i="13"/>
  <c r="K56" i="13"/>
  <c r="K68" i="13"/>
  <c r="K74" i="13"/>
  <c r="K10" i="13"/>
  <c r="K51" i="13"/>
  <c r="K40" i="13"/>
  <c r="K76" i="13"/>
  <c r="K33" i="13"/>
  <c r="K78" i="13"/>
  <c r="K72" i="13"/>
  <c r="K66" i="13"/>
  <c r="K46" i="13"/>
  <c r="K8" i="13"/>
  <c r="K70" i="13"/>
  <c r="K57" i="13"/>
  <c r="K75" i="13"/>
  <c r="K73" i="13"/>
  <c r="K11" i="13"/>
  <c r="K26" i="13"/>
  <c r="K6" i="13"/>
  <c r="K5" i="13"/>
  <c r="K67" i="13"/>
  <c r="K32" i="13"/>
  <c r="K79" i="13"/>
  <c r="K71" i="13"/>
  <c r="K61" i="13"/>
  <c r="K63" i="13"/>
  <c r="K83" i="13"/>
  <c r="K69" i="13"/>
  <c r="K7" i="13"/>
  <c r="K80" i="13"/>
  <c r="K39" i="13"/>
  <c r="K65" i="13"/>
  <c r="K45" i="13"/>
  <c r="K41" i="13"/>
  <c r="K77" i="13"/>
  <c r="K25" i="13"/>
  <c r="K81" i="13"/>
  <c r="K17" i="13"/>
  <c r="K54" i="13"/>
  <c r="K62" i="13"/>
  <c r="K18" i="13"/>
  <c r="K34" i="13"/>
  <c r="K55" i="13"/>
  <c r="K53" i="13"/>
  <c r="K20" i="13"/>
  <c r="K59" i="13"/>
  <c r="K49" i="13"/>
  <c r="K50" i="13"/>
  <c r="K19" i="13"/>
  <c r="K48" i="13"/>
  <c r="K43" i="13"/>
  <c r="K28" i="13"/>
  <c r="K15" i="13"/>
  <c r="K44" i="13"/>
  <c r="K27" i="13"/>
  <c r="K38" i="13"/>
  <c r="K30" i="13"/>
  <c r="K22" i="13"/>
  <c r="K23" i="13"/>
  <c r="K16" i="13"/>
  <c r="K21" i="13"/>
  <c r="P38" i="13"/>
  <c r="Q38" i="13" s="1"/>
  <c r="J12" i="7"/>
  <c r="K45" i="10"/>
  <c r="O13" i="7"/>
  <c r="K61" i="10"/>
  <c r="K21" i="10"/>
  <c r="K60" i="10"/>
  <c r="K36" i="10"/>
  <c r="K37" i="10"/>
  <c r="K62" i="10"/>
  <c r="K20" i="10"/>
  <c r="K85" i="10"/>
  <c r="K25" i="10"/>
  <c r="K12" i="10"/>
  <c r="K29" i="10"/>
  <c r="K7" i="10"/>
  <c r="K50" i="10"/>
  <c r="K33" i="10"/>
  <c r="K10" i="10"/>
  <c r="K17" i="10"/>
  <c r="K35" i="10"/>
  <c r="K22" i="10"/>
  <c r="K54" i="10"/>
  <c r="K84" i="10"/>
  <c r="K59" i="10"/>
  <c r="K49" i="10"/>
  <c r="K44" i="10"/>
  <c r="K58" i="10"/>
  <c r="K13" i="10"/>
  <c r="K63" i="10"/>
  <c r="K31" i="10"/>
  <c r="K42" i="10"/>
  <c r="K51" i="10"/>
  <c r="K67" i="10"/>
  <c r="K41" i="10"/>
  <c r="K16" i="10"/>
  <c r="K56" i="10"/>
  <c r="K23" i="10"/>
  <c r="K15" i="10"/>
  <c r="K57" i="10"/>
  <c r="K65" i="10"/>
  <c r="K19" i="10"/>
  <c r="K34" i="10"/>
  <c r="K52" i="10"/>
  <c r="K79" i="10"/>
  <c r="K30" i="10"/>
  <c r="K9" i="10"/>
  <c r="K27" i="10"/>
  <c r="K46" i="10"/>
  <c r="K75" i="10"/>
  <c r="K39" i="10"/>
  <c r="K69" i="10"/>
  <c r="K74" i="10"/>
  <c r="K82" i="10"/>
  <c r="K55" i="10"/>
  <c r="K28" i="10"/>
  <c r="K80" i="10"/>
  <c r="K70" i="10"/>
  <c r="K73" i="10"/>
  <c r="K76" i="10"/>
  <c r="K81" i="10"/>
  <c r="K18" i="10"/>
  <c r="K53" i="10"/>
  <c r="K11" i="10"/>
  <c r="K43" i="10"/>
  <c r="K24" i="10"/>
  <c r="K77" i="10"/>
  <c r="K72" i="10"/>
  <c r="K64" i="10"/>
  <c r="K26" i="10"/>
  <c r="K47" i="10"/>
  <c r="K71" i="10"/>
  <c r="K8" i="10"/>
  <c r="K32" i="10"/>
  <c r="K66" i="10"/>
  <c r="K38" i="10"/>
  <c r="K14" i="10"/>
  <c r="K48" i="10"/>
  <c r="K83" i="10"/>
  <c r="K68" i="10"/>
  <c r="K40" i="10"/>
  <c r="P64" i="10"/>
  <c r="Q64" i="10" s="1"/>
  <c r="P23" i="10"/>
  <c r="Q23" i="10" s="1"/>
  <c r="P38" i="10"/>
  <c r="Q38" i="10" s="1"/>
  <c r="P30" i="10"/>
  <c r="Q30" i="10" s="1"/>
  <c r="P29" i="10"/>
  <c r="Q29" i="10" s="1"/>
  <c r="P19" i="10"/>
  <c r="Q19" i="10" s="1"/>
  <c r="P31" i="10"/>
  <c r="Q31" i="10" s="1"/>
  <c r="P45" i="10"/>
  <c r="Q45" i="10" s="1"/>
  <c r="P61" i="10"/>
  <c r="Q61" i="10" s="1"/>
  <c r="P17" i="10"/>
  <c r="Q17" i="10" s="1"/>
  <c r="P50" i="10"/>
  <c r="Q50" i="10" s="1"/>
  <c r="P55" i="10"/>
  <c r="Q55" i="10" s="1"/>
  <c r="P21" i="10"/>
  <c r="Q21" i="10" s="1"/>
  <c r="P7" i="10"/>
  <c r="Q7" i="10" s="1"/>
  <c r="P62" i="10"/>
  <c r="Q62" i="10" s="1"/>
  <c r="P85" i="10"/>
  <c r="Q85" i="10" s="1"/>
  <c r="P20" i="10"/>
  <c r="Q20" i="10" s="1"/>
  <c r="P26" i="10"/>
  <c r="Q26" i="10" s="1"/>
  <c r="P28" i="10"/>
  <c r="Q28" i="10" s="1"/>
  <c r="P15" i="10"/>
  <c r="Q15" i="10" s="1"/>
  <c r="P12" i="10"/>
  <c r="Q12" i="10" s="1"/>
  <c r="P43" i="10"/>
  <c r="Q43" i="10" s="1"/>
  <c r="P11" i="10"/>
  <c r="Q11" i="10" s="1"/>
  <c r="P70" i="10"/>
  <c r="Q70" i="10" s="1"/>
  <c r="P33" i="10"/>
  <c r="Q33" i="10" s="1"/>
  <c r="P79" i="10"/>
  <c r="Q79" i="10" s="1"/>
  <c r="P76" i="10"/>
  <c r="Q76" i="10" s="1"/>
  <c r="P41" i="10"/>
  <c r="Q41" i="10" s="1"/>
  <c r="P68" i="10"/>
  <c r="Q68" i="10" s="1"/>
  <c r="P46" i="10"/>
  <c r="Q46" i="10" s="1"/>
  <c r="P69" i="10"/>
  <c r="Q69" i="10" s="1"/>
  <c r="P35" i="10"/>
  <c r="Q35" i="10" s="1"/>
  <c r="P40" i="10"/>
  <c r="Q40" i="10" s="1"/>
  <c r="P74" i="10"/>
  <c r="Q74" i="10" s="1"/>
  <c r="P9" i="10"/>
  <c r="Q9" i="10" s="1"/>
  <c r="P24" i="10"/>
  <c r="Q24" i="10" s="1"/>
  <c r="P71" i="10"/>
  <c r="Q71" i="10" s="1"/>
  <c r="P82" i="10"/>
  <c r="Q82" i="10" s="1"/>
  <c r="P10" i="10"/>
  <c r="Q10" i="10" s="1"/>
  <c r="P78" i="10"/>
  <c r="Q78" i="10" s="1"/>
  <c r="P84" i="10"/>
  <c r="Q84" i="10" s="1"/>
  <c r="P77" i="10"/>
  <c r="Q77" i="10" s="1"/>
  <c r="P22" i="10"/>
  <c r="Q22" i="10" s="1"/>
  <c r="P65" i="10"/>
  <c r="Q65" i="10" s="1"/>
  <c r="P66" i="10"/>
  <c r="Q66" i="10" s="1"/>
  <c r="P63" i="10"/>
  <c r="Q63" i="10" s="1"/>
  <c r="P54" i="10"/>
  <c r="Q54" i="10" s="1"/>
  <c r="P49" i="10"/>
  <c r="Q49" i="10" s="1"/>
  <c r="P52" i="10"/>
  <c r="Q52" i="10" s="1"/>
  <c r="P73" i="10"/>
  <c r="Q73" i="10" s="1"/>
  <c r="P83" i="10"/>
  <c r="Q83" i="10" s="1"/>
  <c r="P81" i="10"/>
  <c r="Q81" i="10" s="1"/>
  <c r="P67" i="10"/>
  <c r="Q67" i="10" s="1"/>
  <c r="P75" i="10"/>
  <c r="Q75" i="10" s="1"/>
  <c r="P32" i="10"/>
  <c r="Q32" i="10" s="1"/>
  <c r="P51" i="10"/>
  <c r="Q51" i="10" s="1"/>
  <c r="P80" i="10"/>
  <c r="Q80" i="10" s="1"/>
  <c r="P39" i="10"/>
  <c r="Q39" i="10" s="1"/>
  <c r="P58" i="10"/>
  <c r="Q58" i="10" s="1"/>
  <c r="P47" i="10"/>
  <c r="Q47" i="10" s="1"/>
  <c r="P56" i="10"/>
  <c r="Q56" i="10" s="1"/>
  <c r="P72" i="10"/>
  <c r="Q72" i="10" s="1"/>
  <c r="P13" i="10"/>
  <c r="Q13" i="10" s="1"/>
  <c r="P8" i="10"/>
  <c r="Q8" i="10" s="1"/>
  <c r="P57" i="10"/>
  <c r="Q57" i="10" s="1"/>
  <c r="P36" i="10"/>
  <c r="Q36" i="10" s="1"/>
  <c r="P60" i="10"/>
  <c r="Q60" i="10" s="1"/>
  <c r="P14" i="10"/>
  <c r="Q14" i="10" s="1"/>
  <c r="P18" i="10"/>
  <c r="Q18" i="10" s="1"/>
  <c r="P37" i="10"/>
  <c r="Q37" i="10" s="1"/>
  <c r="P25" i="10"/>
  <c r="Q25" i="10" s="1"/>
  <c r="J69" i="6"/>
  <c r="I12" i="3"/>
  <c r="M12" i="3" s="1"/>
  <c r="O12" i="3" s="1"/>
  <c r="N72" i="6"/>
  <c r="O71" i="6"/>
  <c r="N69" i="6"/>
  <c r="N70" i="6"/>
  <c r="J13" i="7"/>
  <c r="J15" i="7"/>
  <c r="J67" i="6"/>
  <c r="J64" i="6"/>
  <c r="J66" i="6"/>
  <c r="N66" i="6"/>
  <c r="N67" i="6"/>
  <c r="J63" i="6"/>
  <c r="J72" i="6"/>
  <c r="J65" i="6"/>
  <c r="N65" i="6"/>
  <c r="J70" i="6"/>
  <c r="O63" i="6"/>
  <c r="N64" i="6"/>
  <c r="J58" i="6"/>
  <c r="J21" i="7"/>
  <c r="J19" i="7"/>
  <c r="J60" i="7"/>
  <c r="J62" i="7"/>
  <c r="J16" i="7"/>
  <c r="J49" i="7"/>
  <c r="J42" i="7"/>
  <c r="J53" i="7"/>
  <c r="J55" i="3"/>
  <c r="J38" i="7"/>
  <c r="J29" i="7"/>
  <c r="J59" i="7"/>
  <c r="J22" i="7"/>
  <c r="J55" i="7"/>
  <c r="J50" i="7"/>
  <c r="J20" i="7"/>
  <c r="J29" i="6"/>
  <c r="J37" i="6"/>
  <c r="J48" i="6"/>
  <c r="J34" i="6"/>
  <c r="J19" i="6"/>
  <c r="J43" i="6"/>
  <c r="J23" i="6"/>
  <c r="J36" i="6"/>
  <c r="J16" i="6"/>
  <c r="J44" i="6"/>
  <c r="J38" i="6"/>
  <c r="J28" i="6"/>
  <c r="J42" i="6"/>
  <c r="J17" i="6"/>
  <c r="J27" i="6"/>
  <c r="J62" i="6"/>
  <c r="O62" i="7"/>
  <c r="N62" i="7"/>
  <c r="J43" i="7"/>
  <c r="J37" i="7"/>
  <c r="J48" i="7"/>
  <c r="O37" i="7"/>
  <c r="N37" i="7"/>
  <c r="N48" i="7"/>
  <c r="O48" i="7"/>
  <c r="O19" i="7"/>
  <c r="N19" i="7"/>
  <c r="O43" i="7"/>
  <c r="N43" i="7"/>
  <c r="N20" i="7"/>
  <c r="O20" i="7"/>
  <c r="O30" i="7"/>
  <c r="N30" i="7"/>
  <c r="M88" i="7"/>
  <c r="J30" i="7"/>
  <c r="N16" i="7"/>
  <c r="O16" i="7"/>
  <c r="J35" i="7"/>
  <c r="J27" i="7"/>
  <c r="J31" i="7"/>
  <c r="O35" i="7"/>
  <c r="N35" i="7"/>
  <c r="O27" i="7"/>
  <c r="N27" i="7"/>
  <c r="O31" i="7"/>
  <c r="N31" i="7"/>
  <c r="O44" i="7"/>
  <c r="N44" i="7"/>
  <c r="O49" i="7"/>
  <c r="N49" i="7"/>
  <c r="J24" i="7"/>
  <c r="J58" i="7"/>
  <c r="J36" i="7"/>
  <c r="O42" i="7"/>
  <c r="N42" i="7"/>
  <c r="N55" i="7"/>
  <c r="O55" i="7"/>
  <c r="N24" i="7"/>
  <c r="O24" i="7"/>
  <c r="O58" i="7"/>
  <c r="N58" i="7"/>
  <c r="O36" i="7"/>
  <c r="N36" i="7"/>
  <c r="O60" i="7"/>
  <c r="N60" i="7"/>
  <c r="O21" i="7"/>
  <c r="N21" i="7"/>
  <c r="O53" i="7"/>
  <c r="N53" i="7"/>
  <c r="J18" i="7"/>
  <c r="J17" i="7"/>
  <c r="J54" i="7"/>
  <c r="J23" i="7"/>
  <c r="O29" i="7"/>
  <c r="N29" i="7"/>
  <c r="O22" i="7"/>
  <c r="N22" i="7"/>
  <c r="O59" i="7"/>
  <c r="N59" i="7"/>
  <c r="J44" i="7"/>
  <c r="O18" i="7"/>
  <c r="N18" i="7"/>
  <c r="O17" i="7"/>
  <c r="N17" i="7"/>
  <c r="N54" i="7"/>
  <c r="O54" i="7"/>
  <c r="O23" i="7"/>
  <c r="N23" i="7"/>
  <c r="N38" i="7"/>
  <c r="O38" i="7"/>
  <c r="O15" i="7"/>
  <c r="N15" i="7"/>
  <c r="O50" i="7"/>
  <c r="N50" i="7"/>
  <c r="O42" i="6"/>
  <c r="N42" i="6"/>
  <c r="O44" i="6"/>
  <c r="N44" i="6"/>
  <c r="O37" i="6"/>
  <c r="N37" i="6"/>
  <c r="N48" i="6"/>
  <c r="O48" i="6"/>
  <c r="J55" i="6"/>
  <c r="J49" i="6"/>
  <c r="J54" i="6"/>
  <c r="O50" i="6"/>
  <c r="N50" i="6"/>
  <c r="O38" i="6"/>
  <c r="N38" i="6"/>
  <c r="O34" i="6"/>
  <c r="N34" i="6"/>
  <c r="J50" i="6"/>
  <c r="N55" i="6"/>
  <c r="O55" i="6"/>
  <c r="N49" i="6"/>
  <c r="O49" i="6"/>
  <c r="O62" i="6"/>
  <c r="N62" i="6"/>
  <c r="O16" i="6"/>
  <c r="N16" i="6"/>
  <c r="N29" i="6"/>
  <c r="O29" i="6"/>
  <c r="O54" i="6"/>
  <c r="N54" i="6"/>
  <c r="O58" i="6"/>
  <c r="N58" i="6"/>
  <c r="O43" i="6"/>
  <c r="N43" i="6"/>
  <c r="N23" i="6"/>
  <c r="O23" i="6"/>
  <c r="J21" i="6"/>
  <c r="J31" i="6"/>
  <c r="J18" i="6"/>
  <c r="N28" i="6"/>
  <c r="O28" i="6"/>
  <c r="O21" i="6"/>
  <c r="N21" i="6"/>
  <c r="O19" i="6"/>
  <c r="N19" i="6"/>
  <c r="O27" i="6"/>
  <c r="N27" i="6"/>
  <c r="J20" i="6"/>
  <c r="J35" i="6"/>
  <c r="J30" i="6"/>
  <c r="J15" i="6"/>
  <c r="O59" i="6"/>
  <c r="N59" i="6"/>
  <c r="M88" i="6"/>
  <c r="O20" i="6"/>
  <c r="N20" i="6"/>
  <c r="N35" i="6"/>
  <c r="O35" i="6"/>
  <c r="O30" i="6"/>
  <c r="N30" i="6"/>
  <c r="N15" i="6"/>
  <c r="O15" i="6"/>
  <c r="O31" i="6"/>
  <c r="N31" i="6"/>
  <c r="O36" i="6"/>
  <c r="N36" i="6"/>
  <c r="O17" i="6"/>
  <c r="N17" i="6"/>
  <c r="J22" i="6"/>
  <c r="J24" i="6"/>
  <c r="J53" i="6"/>
  <c r="O60" i="6"/>
  <c r="N60" i="6"/>
  <c r="O18" i="6"/>
  <c r="N18" i="6"/>
  <c r="J59" i="6"/>
  <c r="O22" i="6"/>
  <c r="N22" i="6"/>
  <c r="O24" i="6"/>
  <c r="N24" i="6"/>
  <c r="O53" i="6"/>
  <c r="N53" i="6"/>
  <c r="J60" i="6"/>
  <c r="N13" i="5"/>
  <c r="O13" i="5"/>
  <c r="O12" i="5"/>
  <c r="N12" i="5"/>
  <c r="O7" i="5"/>
  <c r="N7" i="5"/>
  <c r="N26" i="5"/>
  <c r="O13" i="3"/>
  <c r="N13" i="3"/>
  <c r="O7" i="3"/>
  <c r="N7" i="3"/>
  <c r="O63" i="3"/>
  <c r="N63" i="3"/>
  <c r="O26" i="3"/>
  <c r="N26" i="3"/>
  <c r="O30" i="3"/>
  <c r="N30" i="3"/>
  <c r="O82" i="3"/>
  <c r="N82" i="3"/>
  <c r="O49" i="3"/>
  <c r="N49" i="3"/>
  <c r="O59" i="3"/>
  <c r="N59" i="3"/>
  <c r="O81" i="3"/>
  <c r="N81" i="3"/>
  <c r="O33" i="3"/>
  <c r="N33" i="3"/>
  <c r="O9" i="3"/>
  <c r="N9" i="3"/>
  <c r="O68" i="3"/>
  <c r="N68" i="3"/>
  <c r="O73" i="3"/>
  <c r="N73" i="3"/>
  <c r="O11" i="3"/>
  <c r="N11" i="3"/>
  <c r="O74" i="3"/>
  <c r="N74" i="3"/>
  <c r="O53" i="3"/>
  <c r="N53" i="3"/>
  <c r="O44" i="3"/>
  <c r="N44" i="3"/>
  <c r="O64" i="3"/>
  <c r="N64" i="3"/>
  <c r="O42" i="3"/>
  <c r="N42" i="3"/>
  <c r="O55" i="3"/>
  <c r="N55" i="3"/>
  <c r="O79" i="3"/>
  <c r="N79" i="3"/>
  <c r="O45" i="3"/>
  <c r="N45" i="3"/>
  <c r="O10" i="3"/>
  <c r="N10" i="3"/>
  <c r="O56" i="3"/>
  <c r="N56" i="3"/>
  <c r="O61" i="3"/>
  <c r="N61" i="3"/>
  <c r="O72" i="3"/>
  <c r="N72" i="3"/>
  <c r="O52" i="3"/>
  <c r="N52" i="3"/>
  <c r="O83" i="3"/>
  <c r="N83" i="3"/>
  <c r="O20" i="3"/>
  <c r="N20" i="3"/>
  <c r="O39" i="3"/>
  <c r="N39" i="3"/>
  <c r="O65" i="3"/>
  <c r="N65" i="3"/>
  <c r="O47" i="3"/>
  <c r="N47" i="3"/>
  <c r="O78" i="3"/>
  <c r="N78" i="3"/>
  <c r="O80" i="3"/>
  <c r="N80" i="3"/>
  <c r="O71" i="3"/>
  <c r="N71" i="3"/>
  <c r="O76" i="3"/>
  <c r="N76" i="3"/>
  <c r="O54" i="3"/>
  <c r="N54" i="3"/>
  <c r="O41" i="3"/>
  <c r="N41" i="3"/>
  <c r="O31" i="3"/>
  <c r="N31" i="3"/>
  <c r="O43" i="3"/>
  <c r="N43" i="3"/>
  <c r="O21" i="3"/>
  <c r="N21" i="3"/>
  <c r="O77" i="3"/>
  <c r="N77" i="3"/>
  <c r="O67" i="3"/>
  <c r="N67" i="3"/>
  <c r="O70" i="3"/>
  <c r="N70" i="3"/>
  <c r="O66" i="3"/>
  <c r="N66" i="3"/>
  <c r="O69" i="3"/>
  <c r="N69" i="3"/>
  <c r="O75" i="3"/>
  <c r="N75" i="3"/>
  <c r="O8" i="3"/>
  <c r="N8" i="3"/>
  <c r="O6" i="3"/>
  <c r="N6" i="3"/>
  <c r="N66" i="5"/>
  <c r="J66" i="5"/>
  <c r="N50" i="5"/>
  <c r="I30" i="5"/>
  <c r="M30" i="5" s="1"/>
  <c r="J30" i="5"/>
  <c r="I64" i="5"/>
  <c r="M64" i="5" s="1"/>
  <c r="N64" i="5" s="1"/>
  <c r="I65" i="5"/>
  <c r="M65" i="5" s="1"/>
  <c r="N65" i="5" s="1"/>
  <c r="I63" i="5"/>
  <c r="M63" i="5" s="1"/>
  <c r="N63" i="5" s="1"/>
  <c r="I83" i="5"/>
  <c r="M83" i="5" s="1"/>
  <c r="O83" i="5" s="1"/>
  <c r="I67" i="5"/>
  <c r="M67" i="5" s="1"/>
  <c r="O67" i="5" s="1"/>
  <c r="O79" i="5"/>
  <c r="N79" i="5"/>
  <c r="H88" i="5"/>
  <c r="I5" i="5"/>
  <c r="M5" i="5" s="1"/>
  <c r="N77" i="5"/>
  <c r="O77" i="5"/>
  <c r="O47" i="5"/>
  <c r="N47" i="5"/>
  <c r="I20" i="5"/>
  <c r="M20" i="5" s="1"/>
  <c r="J20" i="5"/>
  <c r="O82" i="5"/>
  <c r="N82" i="5"/>
  <c r="N45" i="5"/>
  <c r="O45" i="5"/>
  <c r="I62" i="5"/>
  <c r="M62" i="5" s="1"/>
  <c r="I18" i="5"/>
  <c r="M18" i="5" s="1"/>
  <c r="I17" i="5"/>
  <c r="M17" i="5" s="1"/>
  <c r="I43" i="5"/>
  <c r="M43" i="5" s="1"/>
  <c r="J43" i="5"/>
  <c r="O68" i="5"/>
  <c r="N68" i="5"/>
  <c r="I59" i="5"/>
  <c r="M59" i="5" s="1"/>
  <c r="I55" i="5"/>
  <c r="M55" i="5" s="1"/>
  <c r="I38" i="5"/>
  <c r="M38" i="5" s="1"/>
  <c r="N69" i="5"/>
  <c r="O69" i="5"/>
  <c r="N61" i="5"/>
  <c r="O61" i="5"/>
  <c r="I24" i="5"/>
  <c r="M24" i="5" s="1"/>
  <c r="I19" i="5"/>
  <c r="M19" i="5" s="1"/>
  <c r="O80" i="5"/>
  <c r="N80" i="5"/>
  <c r="N75" i="5"/>
  <c r="O75" i="5"/>
  <c r="I22" i="5"/>
  <c r="M22" i="5" s="1"/>
  <c r="N9" i="5"/>
  <c r="O9" i="5"/>
  <c r="I36" i="5"/>
  <c r="M36" i="5" s="1"/>
  <c r="I58" i="5"/>
  <c r="M58" i="5" s="1"/>
  <c r="I31" i="5"/>
  <c r="M31" i="5" s="1"/>
  <c r="O72" i="5"/>
  <c r="N72" i="5"/>
  <c r="I27" i="5"/>
  <c r="M27" i="5" s="1"/>
  <c r="I42" i="5"/>
  <c r="M42" i="5" s="1"/>
  <c r="N76" i="5"/>
  <c r="O76" i="5"/>
  <c r="I35" i="5"/>
  <c r="M35" i="5" s="1"/>
  <c r="I29" i="5"/>
  <c r="M29" i="5" s="1"/>
  <c r="O6" i="5"/>
  <c r="N6" i="5"/>
  <c r="I54" i="5"/>
  <c r="M54" i="5" s="1"/>
  <c r="O70" i="5"/>
  <c r="N70" i="5"/>
  <c r="I34" i="5"/>
  <c r="M34" i="5" s="1"/>
  <c r="O71" i="5"/>
  <c r="N71" i="5"/>
  <c r="I21" i="5"/>
  <c r="M21" i="5" s="1"/>
  <c r="O10" i="5"/>
  <c r="N10" i="5"/>
  <c r="I23" i="5"/>
  <c r="M23" i="5" s="1"/>
  <c r="O11" i="5"/>
  <c r="N11" i="5"/>
  <c r="N73" i="5"/>
  <c r="O73" i="5"/>
  <c r="O78" i="5"/>
  <c r="N78" i="5"/>
  <c r="N8" i="5"/>
  <c r="O8" i="5"/>
  <c r="I15" i="5"/>
  <c r="M15" i="5" s="1"/>
  <c r="I48" i="5"/>
  <c r="M48" i="5" s="1"/>
  <c r="I53" i="5"/>
  <c r="M53" i="5" s="1"/>
  <c r="O52" i="5"/>
  <c r="N52" i="5"/>
  <c r="N41" i="5"/>
  <c r="O41" i="5"/>
  <c r="I37" i="5"/>
  <c r="M37" i="5" s="1"/>
  <c r="J37" i="5"/>
  <c r="I28" i="5"/>
  <c r="M28" i="5" s="1"/>
  <c r="O33" i="5"/>
  <c r="N33" i="5"/>
  <c r="I16" i="5"/>
  <c r="M16" i="5" s="1"/>
  <c r="I60" i="5"/>
  <c r="M60" i="5" s="1"/>
  <c r="I44" i="5"/>
  <c r="M44" i="5" s="1"/>
  <c r="J44" i="5"/>
  <c r="O56" i="5"/>
  <c r="N56" i="5"/>
  <c r="N39" i="5"/>
  <c r="O39" i="5"/>
  <c r="I49" i="5"/>
  <c r="M49" i="5" s="1"/>
  <c r="O74" i="5"/>
  <c r="N74" i="5"/>
  <c r="N81" i="5"/>
  <c r="O81" i="5"/>
  <c r="J31" i="3"/>
  <c r="J43" i="3"/>
  <c r="J53" i="3"/>
  <c r="J54" i="3"/>
  <c r="J20" i="3"/>
  <c r="J44" i="3"/>
  <c r="J42" i="3"/>
  <c r="J19" i="3"/>
  <c r="M19" i="3"/>
  <c r="M34" i="3"/>
  <c r="J34" i="3"/>
  <c r="M16" i="3"/>
  <c r="J16" i="3"/>
  <c r="J29" i="3"/>
  <c r="M29" i="3"/>
  <c r="J59" i="3"/>
  <c r="J49" i="3"/>
  <c r="J28" i="3"/>
  <c r="M28" i="3"/>
  <c r="J23" i="3"/>
  <c r="M23" i="3"/>
  <c r="J30" i="3"/>
  <c r="J21" i="3"/>
  <c r="J22" i="3"/>
  <c r="M22" i="3"/>
  <c r="J36" i="3"/>
  <c r="M36" i="3"/>
  <c r="H88" i="3"/>
  <c r="I18" i="3"/>
  <c r="M18" i="3" s="1"/>
  <c r="I62" i="3"/>
  <c r="M62" i="3" s="1"/>
  <c r="I5" i="3"/>
  <c r="M5" i="3" s="1"/>
  <c r="I15" i="3"/>
  <c r="M15" i="3" s="1"/>
  <c r="I50" i="3"/>
  <c r="M50" i="3" s="1"/>
  <c r="I38" i="3"/>
  <c r="M38" i="3" s="1"/>
  <c r="I35" i="3"/>
  <c r="I24" i="3"/>
  <c r="M24" i="3" s="1"/>
  <c r="I17" i="3"/>
  <c r="M17" i="3" s="1"/>
  <c r="I48" i="3"/>
  <c r="M48" i="3" s="1"/>
  <c r="I37" i="3"/>
  <c r="M37" i="3" s="1"/>
  <c r="I58" i="3"/>
  <c r="M58" i="3" s="1"/>
  <c r="I27" i="3"/>
  <c r="I60" i="3"/>
  <c r="M60" i="3" s="1"/>
  <c r="N12" i="3" l="1"/>
  <c r="J48" i="3"/>
  <c r="J12" i="3"/>
  <c r="O87" i="7"/>
  <c r="P10" i="7" s="1"/>
  <c r="Q10" i="7" s="1"/>
  <c r="J88" i="7"/>
  <c r="K48" i="7" s="1"/>
  <c r="J88" i="6"/>
  <c r="K54" i="6" s="1"/>
  <c r="O87" i="6"/>
  <c r="J59" i="5"/>
  <c r="J83" i="5"/>
  <c r="J50" i="3"/>
  <c r="J27" i="5"/>
  <c r="O17" i="3"/>
  <c r="N17" i="3"/>
  <c r="O16" i="3"/>
  <c r="N16" i="3"/>
  <c r="O22" i="3"/>
  <c r="N22" i="3"/>
  <c r="O62" i="3"/>
  <c r="N62" i="3"/>
  <c r="O48" i="3"/>
  <c r="N48" i="3"/>
  <c r="O36" i="3"/>
  <c r="N36" i="3"/>
  <c r="O29" i="3"/>
  <c r="N29" i="3"/>
  <c r="O24" i="3"/>
  <c r="N24" i="3"/>
  <c r="O38" i="3"/>
  <c r="N38" i="3"/>
  <c r="O34" i="3"/>
  <c r="N34" i="3"/>
  <c r="O60" i="3"/>
  <c r="N60" i="3"/>
  <c r="O50" i="3"/>
  <c r="N50" i="3"/>
  <c r="O23" i="3"/>
  <c r="N23" i="3"/>
  <c r="O19" i="3"/>
  <c r="N19" i="3"/>
  <c r="O15" i="3"/>
  <c r="N15" i="3"/>
  <c r="J58" i="3"/>
  <c r="O5" i="3"/>
  <c r="N5" i="3"/>
  <c r="O28" i="3"/>
  <c r="N28" i="3"/>
  <c r="O58" i="3"/>
  <c r="N58" i="3"/>
  <c r="O37" i="3"/>
  <c r="N37" i="3"/>
  <c r="O18" i="3"/>
  <c r="N18" i="3"/>
  <c r="J49" i="5"/>
  <c r="J64" i="5"/>
  <c r="J67" i="5"/>
  <c r="J19" i="5"/>
  <c r="J60" i="5"/>
  <c r="J53" i="5"/>
  <c r="J62" i="5"/>
  <c r="O64" i="5"/>
  <c r="J16" i="5"/>
  <c r="J29" i="5"/>
  <c r="J58" i="5"/>
  <c r="O65" i="5"/>
  <c r="J34" i="5"/>
  <c r="J42" i="5"/>
  <c r="J28" i="5"/>
  <c r="J36" i="5"/>
  <c r="J24" i="5"/>
  <c r="J63" i="5"/>
  <c r="J54" i="5"/>
  <c r="J65" i="5"/>
  <c r="N67" i="5"/>
  <c r="J48" i="5"/>
  <c r="O63" i="5"/>
  <c r="J23" i="5"/>
  <c r="O30" i="5"/>
  <c r="N30" i="5"/>
  <c r="N83" i="5"/>
  <c r="J18" i="5"/>
  <c r="J31" i="5"/>
  <c r="J55" i="5"/>
  <c r="N15" i="5"/>
  <c r="O15" i="5"/>
  <c r="O23" i="5"/>
  <c r="N23" i="5"/>
  <c r="O27" i="5"/>
  <c r="N27" i="5"/>
  <c r="N17" i="5"/>
  <c r="O17" i="5"/>
  <c r="N29" i="5"/>
  <c r="O29" i="5"/>
  <c r="J35" i="5"/>
  <c r="O31" i="5"/>
  <c r="N31" i="5"/>
  <c r="J38" i="5"/>
  <c r="O18" i="5"/>
  <c r="N18" i="5"/>
  <c r="O37" i="5"/>
  <c r="N37" i="5"/>
  <c r="O20" i="5"/>
  <c r="N20" i="5"/>
  <c r="N38" i="5"/>
  <c r="O38" i="5"/>
  <c r="O53" i="5"/>
  <c r="N53" i="5"/>
  <c r="O58" i="5"/>
  <c r="N58" i="5"/>
  <c r="M88" i="5"/>
  <c r="O5" i="5"/>
  <c r="N5" i="5"/>
  <c r="O54" i="5"/>
  <c r="N54" i="5"/>
  <c r="O49" i="5"/>
  <c r="N49" i="5"/>
  <c r="N43" i="5"/>
  <c r="O43" i="5"/>
  <c r="J22" i="5"/>
  <c r="J17" i="5"/>
  <c r="O35" i="5"/>
  <c r="N35" i="5"/>
  <c r="N44" i="5"/>
  <c r="O44" i="5"/>
  <c r="O34" i="5"/>
  <c r="N34" i="5"/>
  <c r="O55" i="5"/>
  <c r="N55" i="5"/>
  <c r="O62" i="5"/>
  <c r="N62" i="5"/>
  <c r="O24" i="5"/>
  <c r="N24" i="5"/>
  <c r="N21" i="5"/>
  <c r="O21" i="5"/>
  <c r="N16" i="5"/>
  <c r="O16" i="5"/>
  <c r="N48" i="5"/>
  <c r="O48" i="5"/>
  <c r="O36" i="5"/>
  <c r="N36" i="5"/>
  <c r="N19" i="5"/>
  <c r="O19" i="5"/>
  <c r="O22" i="5"/>
  <c r="N22" i="5"/>
  <c r="J21" i="5"/>
  <c r="N60" i="5"/>
  <c r="O60" i="5"/>
  <c r="N28" i="5"/>
  <c r="O28" i="5"/>
  <c r="J15" i="5"/>
  <c r="O42" i="5"/>
  <c r="N42" i="5"/>
  <c r="N59" i="5"/>
  <c r="O59" i="5"/>
  <c r="J62" i="3"/>
  <c r="J38" i="3"/>
  <c r="J17" i="3"/>
  <c r="J15" i="3"/>
  <c r="J24" i="3"/>
  <c r="J18" i="3"/>
  <c r="J60" i="3"/>
  <c r="J27" i="3"/>
  <c r="M27" i="3"/>
  <c r="J35" i="3"/>
  <c r="M35" i="3"/>
  <c r="J37" i="3"/>
  <c r="P27" i="7" l="1"/>
  <c r="Q27" i="7" s="1"/>
  <c r="P21" i="7"/>
  <c r="Q21" i="7" s="1"/>
  <c r="P55" i="7"/>
  <c r="Q55" i="7" s="1"/>
  <c r="P19" i="7"/>
  <c r="Q19" i="7" s="1"/>
  <c r="P44" i="7"/>
  <c r="Q44" i="7" s="1"/>
  <c r="P24" i="7"/>
  <c r="Q24" i="7" s="1"/>
  <c r="P18" i="7"/>
  <c r="Q18" i="7" s="1"/>
  <c r="P42" i="7"/>
  <c r="Q42" i="7" s="1"/>
  <c r="P36" i="7"/>
  <c r="Q36" i="7" s="1"/>
  <c r="P29" i="7"/>
  <c r="Q29" i="7" s="1"/>
  <c r="P48" i="7"/>
  <c r="Q48" i="7" s="1"/>
  <c r="P54" i="7"/>
  <c r="Q54" i="7" s="1"/>
  <c r="P73" i="7"/>
  <c r="Q73" i="7" s="1"/>
  <c r="P35" i="7"/>
  <c r="Q35" i="7" s="1"/>
  <c r="P50" i="7"/>
  <c r="Q50" i="7" s="1"/>
  <c r="P20" i="7"/>
  <c r="Q20" i="7" s="1"/>
  <c r="P63" i="7"/>
  <c r="Q63" i="7" s="1"/>
  <c r="P22" i="7"/>
  <c r="Q22" i="7" s="1"/>
  <c r="P23" i="7"/>
  <c r="Q23" i="7" s="1"/>
  <c r="P81" i="7"/>
  <c r="Q81" i="7" s="1"/>
  <c r="P11" i="7"/>
  <c r="Q11" i="7" s="1"/>
  <c r="P43" i="7"/>
  <c r="Q43" i="7" s="1"/>
  <c r="P58" i="7"/>
  <c r="Q58" i="7" s="1"/>
  <c r="P45" i="7"/>
  <c r="Q45" i="7" s="1"/>
  <c r="P16" i="7"/>
  <c r="Q16" i="7" s="1"/>
  <c r="P59" i="7"/>
  <c r="Q59" i="7" s="1"/>
  <c r="P67" i="7"/>
  <c r="Q67" i="7" s="1"/>
  <c r="P68" i="7"/>
  <c r="Q68" i="7" s="1"/>
  <c r="P60" i="7"/>
  <c r="Q60" i="7" s="1"/>
  <c r="P49" i="7"/>
  <c r="Q49" i="7" s="1"/>
  <c r="P82" i="7"/>
  <c r="Q82" i="7" s="1"/>
  <c r="P72" i="7"/>
  <c r="Q72" i="7" s="1"/>
  <c r="P52" i="7"/>
  <c r="Q52" i="7" s="1"/>
  <c r="P71" i="7"/>
  <c r="Q71" i="7" s="1"/>
  <c r="P7" i="7"/>
  <c r="Q7" i="7" s="1"/>
  <c r="P65" i="7"/>
  <c r="Q65" i="7" s="1"/>
  <c r="P9" i="7"/>
  <c r="Q9" i="7" s="1"/>
  <c r="P12" i="7"/>
  <c r="Q12" i="7" s="1"/>
  <c r="P13" i="7"/>
  <c r="Q13" i="7" s="1"/>
  <c r="P80" i="7"/>
  <c r="Q80" i="7" s="1"/>
  <c r="P61" i="7"/>
  <c r="Q61" i="7" s="1"/>
  <c r="P56" i="7"/>
  <c r="Q56" i="7" s="1"/>
  <c r="P64" i="7"/>
  <c r="Q64" i="7" s="1"/>
  <c r="K20" i="6"/>
  <c r="P6" i="7"/>
  <c r="Q6" i="7" s="1"/>
  <c r="P79" i="7"/>
  <c r="Q79" i="7" s="1"/>
  <c r="P76" i="7"/>
  <c r="Q76" i="7" s="1"/>
  <c r="K24" i="7"/>
  <c r="P26" i="7"/>
  <c r="Q26" i="7" s="1"/>
  <c r="P5" i="7"/>
  <c r="Q5" i="7" s="1"/>
  <c r="P70" i="7"/>
  <c r="Q70" i="7" s="1"/>
  <c r="P77" i="7"/>
  <c r="Q77" i="7" s="1"/>
  <c r="P39" i="7"/>
  <c r="Q39" i="7" s="1"/>
  <c r="P17" i="7"/>
  <c r="Q17" i="7" s="1"/>
  <c r="P37" i="7"/>
  <c r="Q37" i="7" s="1"/>
  <c r="P69" i="7"/>
  <c r="Q69" i="7" s="1"/>
  <c r="P41" i="7"/>
  <c r="Q41" i="7" s="1"/>
  <c r="P66" i="7"/>
  <c r="Q66" i="7" s="1"/>
  <c r="P53" i="7"/>
  <c r="Q53" i="7" s="1"/>
  <c r="P31" i="7"/>
  <c r="Q31" i="7" s="1"/>
  <c r="P15" i="7"/>
  <c r="Q15" i="7" s="1"/>
  <c r="P78" i="7"/>
  <c r="Q78" i="7" s="1"/>
  <c r="P83" i="7"/>
  <c r="Q83" i="7" s="1"/>
  <c r="P74" i="7"/>
  <c r="Q74" i="7" s="1"/>
  <c r="P47" i="7"/>
  <c r="Q47" i="7" s="1"/>
  <c r="P34" i="7"/>
  <c r="Q34" i="7" s="1"/>
  <c r="P28" i="7"/>
  <c r="Q28" i="7" s="1"/>
  <c r="P38" i="7"/>
  <c r="Q38" i="7" s="1"/>
  <c r="P62" i="7"/>
  <c r="Q62" i="7" s="1"/>
  <c r="P30" i="7"/>
  <c r="Q30" i="7" s="1"/>
  <c r="P8" i="7"/>
  <c r="Q8" i="7" s="1"/>
  <c r="P75" i="7"/>
  <c r="Q75" i="7" s="1"/>
  <c r="P33" i="7"/>
  <c r="Q33" i="7" s="1"/>
  <c r="K35" i="7"/>
  <c r="K30" i="6"/>
  <c r="K60" i="6"/>
  <c r="K50" i="6"/>
  <c r="K35" i="6"/>
  <c r="K24" i="6"/>
  <c r="K22" i="6"/>
  <c r="K55" i="6"/>
  <c r="K21" i="6"/>
  <c r="K53" i="6"/>
  <c r="K49" i="6"/>
  <c r="K31" i="6"/>
  <c r="K18" i="6"/>
  <c r="K23" i="7"/>
  <c r="K43" i="7"/>
  <c r="K36" i="7"/>
  <c r="K17" i="7"/>
  <c r="K26" i="7"/>
  <c r="K82" i="7"/>
  <c r="K9" i="7"/>
  <c r="K69" i="7"/>
  <c r="K73" i="7"/>
  <c r="K45" i="7"/>
  <c r="K61" i="7"/>
  <c r="K33" i="7"/>
  <c r="K41" i="7"/>
  <c r="K47" i="7"/>
  <c r="K51" i="7"/>
  <c r="K25" i="7"/>
  <c r="K13" i="7"/>
  <c r="K7" i="7"/>
  <c r="K65" i="7"/>
  <c r="K78" i="7"/>
  <c r="K39" i="7"/>
  <c r="K46" i="7"/>
  <c r="K11" i="7"/>
  <c r="K8" i="7"/>
  <c r="K12" i="7"/>
  <c r="K71" i="7"/>
  <c r="K68" i="7"/>
  <c r="K83" i="7"/>
  <c r="K64" i="7"/>
  <c r="K63" i="7"/>
  <c r="K76" i="7"/>
  <c r="K72" i="7"/>
  <c r="K52" i="7"/>
  <c r="K75" i="7"/>
  <c r="K77" i="7"/>
  <c r="K67" i="7"/>
  <c r="K40" i="7"/>
  <c r="K32" i="7"/>
  <c r="K81" i="7"/>
  <c r="K74" i="7"/>
  <c r="K80" i="7"/>
  <c r="K57" i="7"/>
  <c r="K79" i="7"/>
  <c r="K56" i="7"/>
  <c r="K70" i="7"/>
  <c r="K10" i="7"/>
  <c r="K14" i="7"/>
  <c r="K66" i="7"/>
  <c r="K5" i="7"/>
  <c r="K6" i="7"/>
  <c r="K34" i="7"/>
  <c r="K28" i="7"/>
  <c r="K60" i="7"/>
  <c r="K29" i="7"/>
  <c r="K19" i="7"/>
  <c r="K59" i="7"/>
  <c r="K20" i="7"/>
  <c r="K50" i="7"/>
  <c r="K22" i="7"/>
  <c r="K49" i="7"/>
  <c r="K55" i="7"/>
  <c r="K21" i="7"/>
  <c r="K42" i="7"/>
  <c r="K62" i="7"/>
  <c r="K53" i="7"/>
  <c r="K16" i="7"/>
  <c r="K38" i="7"/>
  <c r="K15" i="7"/>
  <c r="K54" i="7"/>
  <c r="K58" i="7"/>
  <c r="K44" i="7"/>
  <c r="K31" i="7"/>
  <c r="K27" i="7"/>
  <c r="K30" i="7"/>
  <c r="K18" i="7"/>
  <c r="K37" i="7"/>
  <c r="P65" i="6"/>
  <c r="Q65" i="6" s="1"/>
  <c r="P8" i="6"/>
  <c r="Q8" i="6" s="1"/>
  <c r="P83" i="6"/>
  <c r="Q83" i="6" s="1"/>
  <c r="P13" i="6"/>
  <c r="Q13" i="6" s="1"/>
  <c r="P26" i="6"/>
  <c r="Q26" i="6" s="1"/>
  <c r="P41" i="6"/>
  <c r="Q41" i="6" s="1"/>
  <c r="P66" i="6"/>
  <c r="Q66" i="6" s="1"/>
  <c r="P9" i="6"/>
  <c r="Q9" i="6" s="1"/>
  <c r="P82" i="6"/>
  <c r="Q82" i="6" s="1"/>
  <c r="P10" i="6"/>
  <c r="Q10" i="6" s="1"/>
  <c r="P67" i="6"/>
  <c r="Q67" i="6" s="1"/>
  <c r="P78" i="6"/>
  <c r="Q78" i="6" s="1"/>
  <c r="P74" i="6"/>
  <c r="Q74" i="6" s="1"/>
  <c r="P33" i="6"/>
  <c r="Q33" i="6" s="1"/>
  <c r="P71" i="6"/>
  <c r="Q71" i="6" s="1"/>
  <c r="P63" i="6"/>
  <c r="Q63" i="6" s="1"/>
  <c r="P12" i="6"/>
  <c r="Q12" i="6" s="1"/>
  <c r="P11" i="6"/>
  <c r="Q11" i="6" s="1"/>
  <c r="P70" i="6"/>
  <c r="Q70" i="6" s="1"/>
  <c r="P61" i="6"/>
  <c r="Q61" i="6" s="1"/>
  <c r="P39" i="6"/>
  <c r="Q39" i="6" s="1"/>
  <c r="P75" i="6"/>
  <c r="Q75" i="6" s="1"/>
  <c r="P77" i="6"/>
  <c r="Q77" i="6" s="1"/>
  <c r="P6" i="6"/>
  <c r="Q6" i="6" s="1"/>
  <c r="P79" i="6"/>
  <c r="Q79" i="6" s="1"/>
  <c r="P5" i="6"/>
  <c r="Q5" i="6" s="1"/>
  <c r="P73" i="6"/>
  <c r="Q73" i="6" s="1"/>
  <c r="P45" i="6"/>
  <c r="Q45" i="6" s="1"/>
  <c r="P81" i="6"/>
  <c r="Q81" i="6" s="1"/>
  <c r="P47" i="6"/>
  <c r="Q47" i="6" s="1"/>
  <c r="P52" i="6"/>
  <c r="Q52" i="6" s="1"/>
  <c r="P68" i="6"/>
  <c r="Q68" i="6" s="1"/>
  <c r="P69" i="6"/>
  <c r="Q69" i="6" s="1"/>
  <c r="P7" i="6"/>
  <c r="Q7" i="6" s="1"/>
  <c r="P80" i="6"/>
  <c r="Q80" i="6" s="1"/>
  <c r="P64" i="6"/>
  <c r="Q64" i="6" s="1"/>
  <c r="P56" i="6"/>
  <c r="Q56" i="6" s="1"/>
  <c r="P76" i="6"/>
  <c r="Q76" i="6" s="1"/>
  <c r="P72" i="6"/>
  <c r="Q72" i="6" s="1"/>
  <c r="P44" i="6"/>
  <c r="Q44" i="6" s="1"/>
  <c r="P28" i="6"/>
  <c r="Q28" i="6" s="1"/>
  <c r="P15" i="6"/>
  <c r="Q15" i="6" s="1"/>
  <c r="P19" i="6"/>
  <c r="Q19" i="6" s="1"/>
  <c r="P21" i="6"/>
  <c r="Q21" i="6" s="1"/>
  <c r="P37" i="6"/>
  <c r="Q37" i="6" s="1"/>
  <c r="P53" i="6"/>
  <c r="Q53" i="6" s="1"/>
  <c r="P54" i="6"/>
  <c r="Q54" i="6" s="1"/>
  <c r="P29" i="6"/>
  <c r="Q29" i="6" s="1"/>
  <c r="P30" i="6"/>
  <c r="Q30" i="6" s="1"/>
  <c r="P62" i="6"/>
  <c r="Q62" i="6" s="1"/>
  <c r="P16" i="6"/>
  <c r="Q16" i="6" s="1"/>
  <c r="P55" i="6"/>
  <c r="Q55" i="6" s="1"/>
  <c r="P35" i="6"/>
  <c r="Q35" i="6" s="1"/>
  <c r="P34" i="6"/>
  <c r="Q34" i="6" s="1"/>
  <c r="K80" i="6"/>
  <c r="K76" i="6"/>
  <c r="K72" i="6"/>
  <c r="K68" i="6"/>
  <c r="K64" i="6"/>
  <c r="K77" i="6"/>
  <c r="K56" i="6"/>
  <c r="K61" i="6"/>
  <c r="K12" i="6"/>
  <c r="K25" i="6"/>
  <c r="K73" i="6"/>
  <c r="K26" i="6"/>
  <c r="K11" i="6"/>
  <c r="K65" i="6"/>
  <c r="K7" i="6"/>
  <c r="K47" i="6"/>
  <c r="K45" i="6"/>
  <c r="K69" i="6"/>
  <c r="K40" i="6"/>
  <c r="K81" i="6"/>
  <c r="K52" i="6"/>
  <c r="K41" i="6"/>
  <c r="K51" i="6"/>
  <c r="K74" i="6"/>
  <c r="K83" i="6"/>
  <c r="K6" i="6"/>
  <c r="K46" i="6"/>
  <c r="K82" i="6"/>
  <c r="K32" i="6"/>
  <c r="K79" i="6"/>
  <c r="K39" i="6"/>
  <c r="K66" i="6"/>
  <c r="K63" i="6"/>
  <c r="K9" i="6"/>
  <c r="K8" i="6"/>
  <c r="K70" i="6"/>
  <c r="K75" i="6"/>
  <c r="K78" i="6"/>
  <c r="K71" i="6"/>
  <c r="K14" i="6"/>
  <c r="K67" i="6"/>
  <c r="K10" i="6"/>
  <c r="K33" i="6"/>
  <c r="K57" i="6"/>
  <c r="K5" i="6"/>
  <c r="K13" i="6"/>
  <c r="K44" i="6"/>
  <c r="K17" i="6"/>
  <c r="K48" i="6"/>
  <c r="K58" i="6"/>
  <c r="K27" i="6"/>
  <c r="K29" i="6"/>
  <c r="K23" i="6"/>
  <c r="K62" i="6"/>
  <c r="K19" i="6"/>
  <c r="K16" i="6"/>
  <c r="K28" i="6"/>
  <c r="K38" i="6"/>
  <c r="K34" i="6"/>
  <c r="K36" i="6"/>
  <c r="K43" i="6"/>
  <c r="K42" i="6"/>
  <c r="K37" i="6"/>
  <c r="P59" i="6"/>
  <c r="Q59" i="6" s="1"/>
  <c r="P27" i="6"/>
  <c r="Q27" i="6" s="1"/>
  <c r="P48" i="6"/>
  <c r="Q48" i="6" s="1"/>
  <c r="P18" i="6"/>
  <c r="Q18" i="6" s="1"/>
  <c r="P31" i="6"/>
  <c r="Q31" i="6" s="1"/>
  <c r="P36" i="6"/>
  <c r="Q36" i="6" s="1"/>
  <c r="P49" i="6"/>
  <c r="Q49" i="6" s="1"/>
  <c r="K59" i="6"/>
  <c r="K15" i="6"/>
  <c r="P60" i="6"/>
  <c r="Q60" i="6" s="1"/>
  <c r="P20" i="6"/>
  <c r="Q20" i="6" s="1"/>
  <c r="P22" i="6"/>
  <c r="Q22" i="6" s="1"/>
  <c r="P24" i="6"/>
  <c r="Q24" i="6" s="1"/>
  <c r="P43" i="6"/>
  <c r="Q43" i="6" s="1"/>
  <c r="P23" i="6"/>
  <c r="Q23" i="6" s="1"/>
  <c r="P38" i="6"/>
  <c r="Q38" i="6" s="1"/>
  <c r="P42" i="6"/>
  <c r="Q42" i="6" s="1"/>
  <c r="P17" i="6"/>
  <c r="Q17" i="6" s="1"/>
  <c r="P58" i="6"/>
  <c r="Q58" i="6" s="1"/>
  <c r="P50" i="6"/>
  <c r="Q50" i="6" s="1"/>
  <c r="M88" i="3"/>
  <c r="N88" i="5"/>
  <c r="O35" i="3"/>
  <c r="N35" i="3"/>
  <c r="O27" i="3"/>
  <c r="N27" i="3"/>
  <c r="J88" i="5"/>
  <c r="O87" i="5"/>
  <c r="J88" i="3"/>
  <c r="O87" i="3" l="1"/>
  <c r="P12" i="3" s="1"/>
  <c r="Q12" i="3" s="1"/>
  <c r="P12" i="5"/>
  <c r="Q12" i="5" s="1"/>
  <c r="P13" i="5"/>
  <c r="Q13" i="5" s="1"/>
  <c r="K13" i="5"/>
  <c r="K12" i="5"/>
  <c r="P31" i="5"/>
  <c r="Q31" i="5" s="1"/>
  <c r="P7" i="5"/>
  <c r="Q7" i="5" s="1"/>
  <c r="K38" i="5"/>
  <c r="K7" i="5"/>
  <c r="K13" i="3"/>
  <c r="K12" i="3"/>
  <c r="K35" i="3"/>
  <c r="K7" i="3"/>
  <c r="P16" i="5"/>
  <c r="Q16" i="5" s="1"/>
  <c r="P17" i="5"/>
  <c r="Q17" i="5" s="1"/>
  <c r="P53" i="5"/>
  <c r="Q53" i="5" s="1"/>
  <c r="P37" i="5"/>
  <c r="Q37" i="5" s="1"/>
  <c r="P21" i="5"/>
  <c r="Q21" i="5" s="1"/>
  <c r="P35" i="5"/>
  <c r="Q35" i="5" s="1"/>
  <c r="P29" i="5"/>
  <c r="Q29" i="5" s="1"/>
  <c r="P44" i="5"/>
  <c r="Q44" i="5" s="1"/>
  <c r="P24" i="5"/>
  <c r="Q24" i="5" s="1"/>
  <c r="P22" i="5"/>
  <c r="Q22" i="5" s="1"/>
  <c r="K17" i="5"/>
  <c r="P43" i="5"/>
  <c r="Q43" i="5" s="1"/>
  <c r="P54" i="5"/>
  <c r="Q54" i="5" s="1"/>
  <c r="P42" i="5"/>
  <c r="Q42" i="5" s="1"/>
  <c r="P27" i="5"/>
  <c r="Q27" i="5" s="1"/>
  <c r="P38" i="5"/>
  <c r="Q38" i="5" s="1"/>
  <c r="P18" i="5"/>
  <c r="Q18" i="5" s="1"/>
  <c r="P36" i="5"/>
  <c r="Q36" i="5" s="1"/>
  <c r="P15" i="5"/>
  <c r="Q15" i="5" s="1"/>
  <c r="P55" i="5"/>
  <c r="Q55" i="5" s="1"/>
  <c r="P19" i="5"/>
  <c r="Q19" i="5" s="1"/>
  <c r="K21" i="5"/>
  <c r="P26" i="5"/>
  <c r="Q26" i="5" s="1"/>
  <c r="P50" i="5"/>
  <c r="Q50" i="5" s="1"/>
  <c r="P66" i="5"/>
  <c r="Q66" i="5" s="1"/>
  <c r="P30" i="5"/>
  <c r="Q30" i="5" s="1"/>
  <c r="P39" i="5"/>
  <c r="Q39" i="5" s="1"/>
  <c r="P6" i="5"/>
  <c r="Q6" i="5" s="1"/>
  <c r="P77" i="5"/>
  <c r="Q77" i="5" s="1"/>
  <c r="P11" i="5"/>
  <c r="Q11" i="5" s="1"/>
  <c r="P70" i="5"/>
  <c r="Q70" i="5" s="1"/>
  <c r="P47" i="5"/>
  <c r="Q47" i="5" s="1"/>
  <c r="P64" i="5"/>
  <c r="Q64" i="5" s="1"/>
  <c r="P79" i="5"/>
  <c r="Q79" i="5" s="1"/>
  <c r="P67" i="5"/>
  <c r="Q67" i="5" s="1"/>
  <c r="P78" i="5"/>
  <c r="Q78" i="5" s="1"/>
  <c r="P72" i="5"/>
  <c r="Q72" i="5" s="1"/>
  <c r="P8" i="5"/>
  <c r="Q8" i="5" s="1"/>
  <c r="P56" i="5"/>
  <c r="Q56" i="5" s="1"/>
  <c r="P68" i="5"/>
  <c r="Q68" i="5" s="1"/>
  <c r="P80" i="5"/>
  <c r="Q80" i="5" s="1"/>
  <c r="P81" i="5"/>
  <c r="Q81" i="5" s="1"/>
  <c r="P61" i="5"/>
  <c r="Q61" i="5" s="1"/>
  <c r="P76" i="5"/>
  <c r="Q76" i="5" s="1"/>
  <c r="P65" i="5"/>
  <c r="Q65" i="5" s="1"/>
  <c r="P33" i="5"/>
  <c r="Q33" i="5" s="1"/>
  <c r="P10" i="5"/>
  <c r="Q10" i="5" s="1"/>
  <c r="P74" i="5"/>
  <c r="Q74" i="5" s="1"/>
  <c r="P73" i="5"/>
  <c r="Q73" i="5" s="1"/>
  <c r="P9" i="5"/>
  <c r="Q9" i="5" s="1"/>
  <c r="P41" i="5"/>
  <c r="Q41" i="5" s="1"/>
  <c r="P52" i="5"/>
  <c r="Q52" i="5" s="1"/>
  <c r="P83" i="5"/>
  <c r="Q83" i="5" s="1"/>
  <c r="P69" i="5"/>
  <c r="Q69" i="5" s="1"/>
  <c r="P75" i="5"/>
  <c r="Q75" i="5" s="1"/>
  <c r="P82" i="5"/>
  <c r="Q82" i="5" s="1"/>
  <c r="P71" i="5"/>
  <c r="Q71" i="5" s="1"/>
  <c r="P63" i="5"/>
  <c r="Q63" i="5" s="1"/>
  <c r="P45" i="5"/>
  <c r="Q45" i="5" s="1"/>
  <c r="P58" i="5"/>
  <c r="Q58" i="5" s="1"/>
  <c r="P23" i="5"/>
  <c r="Q23" i="5" s="1"/>
  <c r="P60" i="5"/>
  <c r="Q60" i="5" s="1"/>
  <c r="P5" i="5"/>
  <c r="Q5" i="5" s="1"/>
  <c r="P59" i="5"/>
  <c r="Q59" i="5" s="1"/>
  <c r="P62" i="5"/>
  <c r="Q62" i="5" s="1"/>
  <c r="P34" i="5"/>
  <c r="Q34" i="5" s="1"/>
  <c r="K11" i="5"/>
  <c r="K72" i="5"/>
  <c r="K77" i="5"/>
  <c r="K76" i="5"/>
  <c r="K81" i="5"/>
  <c r="K41" i="5"/>
  <c r="K39" i="5"/>
  <c r="K10" i="5"/>
  <c r="K80" i="5"/>
  <c r="K69" i="5"/>
  <c r="K45" i="5"/>
  <c r="K68" i="5"/>
  <c r="K65" i="5"/>
  <c r="K52" i="5"/>
  <c r="K61" i="5"/>
  <c r="K5" i="5"/>
  <c r="K14" i="5"/>
  <c r="K32" i="5"/>
  <c r="K8" i="5"/>
  <c r="K73" i="5"/>
  <c r="K40" i="5"/>
  <c r="K25" i="5"/>
  <c r="K6" i="5"/>
  <c r="K51" i="5"/>
  <c r="K64" i="5"/>
  <c r="K75" i="5"/>
  <c r="K78" i="5"/>
  <c r="K79" i="5"/>
  <c r="K33" i="5"/>
  <c r="K63" i="5"/>
  <c r="K56" i="5"/>
  <c r="K82" i="5"/>
  <c r="K74" i="5"/>
  <c r="K47" i="5"/>
  <c r="K71" i="5"/>
  <c r="K70" i="5"/>
  <c r="K9" i="5"/>
  <c r="K46" i="5"/>
  <c r="K67" i="5"/>
  <c r="K30" i="5"/>
  <c r="K83" i="5"/>
  <c r="K66" i="5"/>
  <c r="K26" i="5"/>
  <c r="K57" i="5"/>
  <c r="K50" i="5"/>
  <c r="K16" i="5"/>
  <c r="K29" i="5"/>
  <c r="K42" i="5"/>
  <c r="K37" i="5"/>
  <c r="K31" i="5"/>
  <c r="K48" i="5"/>
  <c r="K43" i="5"/>
  <c r="K36" i="5"/>
  <c r="K27" i="5"/>
  <c r="K34" i="5"/>
  <c r="K18" i="5"/>
  <c r="K28" i="5"/>
  <c r="K20" i="5"/>
  <c r="K24" i="5"/>
  <c r="K19" i="5"/>
  <c r="K59" i="5"/>
  <c r="K58" i="5"/>
  <c r="K49" i="5"/>
  <c r="K54" i="5"/>
  <c r="K53" i="5"/>
  <c r="K44" i="5"/>
  <c r="K60" i="5"/>
  <c r="K23" i="5"/>
  <c r="K55" i="5"/>
  <c r="K62" i="5"/>
  <c r="K15" i="5"/>
  <c r="K35" i="5"/>
  <c r="K22" i="5"/>
  <c r="P48" i="5"/>
  <c r="Q48" i="5" s="1"/>
  <c r="P49" i="5"/>
  <c r="Q49" i="5" s="1"/>
  <c r="P20" i="5"/>
  <c r="Q20" i="5" s="1"/>
  <c r="P28" i="5"/>
  <c r="Q28" i="5" s="1"/>
  <c r="K46" i="3"/>
  <c r="K70" i="3"/>
  <c r="K83" i="3"/>
  <c r="K66" i="3"/>
  <c r="K78" i="3"/>
  <c r="K79" i="3"/>
  <c r="K8" i="3"/>
  <c r="K82" i="3"/>
  <c r="K9" i="3"/>
  <c r="K47" i="3"/>
  <c r="K71" i="3"/>
  <c r="K68" i="3"/>
  <c r="K75" i="3"/>
  <c r="K32" i="3"/>
  <c r="K63" i="3"/>
  <c r="K81" i="3"/>
  <c r="K51" i="3"/>
  <c r="K69" i="3"/>
  <c r="K39" i="3"/>
  <c r="K57" i="3"/>
  <c r="K74" i="3"/>
  <c r="K45" i="3"/>
  <c r="K26" i="3"/>
  <c r="K33" i="3"/>
  <c r="K11" i="3"/>
  <c r="K80" i="3"/>
  <c r="K5" i="3"/>
  <c r="K56" i="3"/>
  <c r="K72" i="3"/>
  <c r="K77" i="3"/>
  <c r="K10" i="3"/>
  <c r="K65" i="3"/>
  <c r="K64" i="3"/>
  <c r="K52" i="3"/>
  <c r="K41" i="3"/>
  <c r="K67" i="3"/>
  <c r="K25" i="3"/>
  <c r="K6" i="3"/>
  <c r="K61" i="3"/>
  <c r="K40" i="3"/>
  <c r="K76" i="3"/>
  <c r="K73" i="3"/>
  <c r="K14" i="3"/>
  <c r="K44" i="3"/>
  <c r="K42" i="3"/>
  <c r="K54" i="3"/>
  <c r="K53" i="3"/>
  <c r="K20" i="3"/>
  <c r="K43" i="3"/>
  <c r="K31" i="3"/>
  <c r="K55" i="3"/>
  <c r="K15" i="3"/>
  <c r="K22" i="3"/>
  <c r="K50" i="3"/>
  <c r="K48" i="3"/>
  <c r="K36" i="3"/>
  <c r="K21" i="3"/>
  <c r="K59" i="3"/>
  <c r="K19" i="3"/>
  <c r="K16" i="3"/>
  <c r="K62" i="3"/>
  <c r="K18" i="3"/>
  <c r="K49" i="3"/>
  <c r="K17" i="3"/>
  <c r="K60" i="3"/>
  <c r="K29" i="3"/>
  <c r="K23" i="3"/>
  <c r="K34" i="3"/>
  <c r="K30" i="3"/>
  <c r="K24" i="3"/>
  <c r="K38" i="3"/>
  <c r="K28" i="3"/>
  <c r="K58" i="3"/>
  <c r="K37" i="3"/>
  <c r="K27" i="3"/>
  <c r="P18" i="3" l="1"/>
  <c r="Q18" i="3" s="1"/>
  <c r="P48" i="3"/>
  <c r="Q48" i="3" s="1"/>
  <c r="P81" i="3"/>
  <c r="Q81" i="3" s="1"/>
  <c r="P45" i="3"/>
  <c r="Q45" i="3" s="1"/>
  <c r="P64" i="3"/>
  <c r="Q64" i="3" s="1"/>
  <c r="P78" i="3"/>
  <c r="Q78" i="3" s="1"/>
  <c r="P7" i="3"/>
  <c r="Q7" i="3" s="1"/>
  <c r="P41" i="3"/>
  <c r="Q41" i="3" s="1"/>
  <c r="P38" i="3"/>
  <c r="Q38" i="3" s="1"/>
  <c r="P72" i="3"/>
  <c r="Q72" i="3" s="1"/>
  <c r="P73" i="3"/>
  <c r="Q73" i="3" s="1"/>
  <c r="P70" i="3"/>
  <c r="Q70" i="3" s="1"/>
  <c r="P56" i="3"/>
  <c r="Q56" i="3" s="1"/>
  <c r="P79" i="3"/>
  <c r="Q79" i="3" s="1"/>
  <c r="P28" i="3"/>
  <c r="Q28" i="3" s="1"/>
  <c r="P22" i="3"/>
  <c r="Q22" i="3" s="1"/>
  <c r="P23" i="3"/>
  <c r="Q23" i="3" s="1"/>
  <c r="P34" i="3"/>
  <c r="Q34" i="3" s="1"/>
  <c r="P29" i="3"/>
  <c r="Q29" i="3" s="1"/>
  <c r="P69" i="3"/>
  <c r="Q69" i="3" s="1"/>
  <c r="P59" i="3"/>
  <c r="Q59" i="3" s="1"/>
  <c r="P60" i="3"/>
  <c r="Q60" i="3" s="1"/>
  <c r="P13" i="3"/>
  <c r="Q13" i="3" s="1"/>
  <c r="P9" i="3"/>
  <c r="Q9" i="3" s="1"/>
  <c r="P8" i="3"/>
  <c r="Q8" i="3" s="1"/>
  <c r="P24" i="3"/>
  <c r="Q24" i="3" s="1"/>
  <c r="P82" i="3"/>
  <c r="Q82" i="3" s="1"/>
  <c r="P53" i="3"/>
  <c r="Q53" i="3" s="1"/>
  <c r="P17" i="3"/>
  <c r="Q17" i="3" s="1"/>
  <c r="P77" i="3"/>
  <c r="Q77" i="3" s="1"/>
  <c r="P11" i="3"/>
  <c r="Q11" i="3" s="1"/>
  <c r="P39" i="3"/>
  <c r="Q39" i="3" s="1"/>
  <c r="P83" i="3"/>
  <c r="Q83" i="3" s="1"/>
  <c r="P37" i="3"/>
  <c r="Q37" i="3" s="1"/>
  <c r="P42" i="3"/>
  <c r="Q42" i="3" s="1"/>
  <c r="P47" i="3"/>
  <c r="Q47" i="3" s="1"/>
  <c r="P20" i="3"/>
  <c r="Q20" i="3" s="1"/>
  <c r="P71" i="3"/>
  <c r="Q71" i="3" s="1"/>
  <c r="P35" i="3"/>
  <c r="Q35" i="3" s="1"/>
  <c r="P61" i="3"/>
  <c r="Q61" i="3" s="1"/>
  <c r="P10" i="3"/>
  <c r="Q10" i="3" s="1"/>
  <c r="P16" i="3"/>
  <c r="Q16" i="3" s="1"/>
  <c r="P76" i="3"/>
  <c r="Q76" i="3" s="1"/>
  <c r="P54" i="3"/>
  <c r="Q54" i="3" s="1"/>
  <c r="P36" i="3"/>
  <c r="Q36" i="3" s="1"/>
  <c r="P52" i="3"/>
  <c r="Q52" i="3" s="1"/>
  <c r="P68" i="3"/>
  <c r="Q68" i="3" s="1"/>
  <c r="P19" i="3"/>
  <c r="Q19" i="3" s="1"/>
  <c r="P63" i="3"/>
  <c r="Q63" i="3" s="1"/>
  <c r="P66" i="3"/>
  <c r="Q66" i="3" s="1"/>
  <c r="P27" i="3"/>
  <c r="Q27" i="3" s="1"/>
  <c r="P80" i="3"/>
  <c r="Q80" i="3" s="1"/>
  <c r="P49" i="3"/>
  <c r="Q49" i="3" s="1"/>
  <c r="P5" i="3"/>
  <c r="Q5" i="3" s="1"/>
  <c r="P75" i="3"/>
  <c r="Q75" i="3" s="1"/>
  <c r="P65" i="3"/>
  <c r="Q65" i="3" s="1"/>
  <c r="P55" i="3"/>
  <c r="Q55" i="3" s="1"/>
  <c r="P30" i="3"/>
  <c r="Q30" i="3" s="1"/>
  <c r="P50" i="3"/>
  <c r="Q50" i="3" s="1"/>
  <c r="P58" i="3"/>
  <c r="Q58" i="3" s="1"/>
  <c r="P26" i="3"/>
  <c r="Q26" i="3" s="1"/>
  <c r="P31" i="3"/>
  <c r="Q31" i="3" s="1"/>
  <c r="P15" i="3"/>
  <c r="Q15" i="3" s="1"/>
  <c r="P62" i="3"/>
  <c r="Q62" i="3" s="1"/>
  <c r="P74" i="3"/>
  <c r="Q74" i="3" s="1"/>
  <c r="P44" i="3"/>
  <c r="Q44" i="3" s="1"/>
  <c r="P43" i="3"/>
  <c r="Q43" i="3" s="1"/>
  <c r="P33" i="3"/>
  <c r="Q33" i="3" s="1"/>
  <c r="P67" i="3"/>
  <c r="Q67" i="3" s="1"/>
  <c r="P6" i="3"/>
  <c r="Q6" i="3" s="1"/>
  <c r="P21" i="3"/>
  <c r="Q21" i="3" s="1"/>
</calcChain>
</file>

<file path=xl/sharedStrings.xml><?xml version="1.0" encoding="utf-8"?>
<sst xmlns="http://schemas.openxmlformats.org/spreadsheetml/2006/main" count="340" uniqueCount="136">
  <si>
    <t>biomasses from ecopath</t>
  </si>
  <si>
    <t>% diet proportion as import</t>
  </si>
  <si>
    <t>Optional / future</t>
  </si>
  <si>
    <t>Created Jan, 2025 by GO to replace the many electivity spreadsheets.</t>
  </si>
  <si>
    <t>Inputs (minimum)</t>
  </si>
  <si>
    <t>preference weightings (assumed 1 if not parameterised)</t>
  </si>
  <si>
    <t>prey item binary matrix (is prey potential prey? yes / no)</t>
  </si>
  <si>
    <t>size range stats of each functional group</t>
  </si>
  <si>
    <t>size range of prey of each group or optimal predator-prey size ranges</t>
  </si>
  <si>
    <t>Group</t>
  </si>
  <si>
    <t>Orca-WCT</t>
  </si>
  <si>
    <t>Orca-Resident</t>
  </si>
  <si>
    <t>Odontoceti</t>
  </si>
  <si>
    <t>Sea</t>
  </si>
  <si>
    <t>Harbour</t>
  </si>
  <si>
    <t>Avian</t>
  </si>
  <si>
    <t>HAKE</t>
  </si>
  <si>
    <t>Hake1_0-11</t>
  </si>
  <si>
    <t>Hake2_juve_12-35</t>
  </si>
  <si>
    <t>Hake3_mat_36-59</t>
  </si>
  <si>
    <t>Hake4_old_60up</t>
  </si>
  <si>
    <t>Pink-Juve</t>
  </si>
  <si>
    <t>Pink-Adult</t>
  </si>
  <si>
    <t>Chum-Juve</t>
  </si>
  <si>
    <t>Chum-Adult</t>
  </si>
  <si>
    <t>Sockeye-Juve</t>
  </si>
  <si>
    <t>Sockeye-Adult</t>
  </si>
  <si>
    <t>CHINOOK-H</t>
  </si>
  <si>
    <t>Chinook1-H-frsh</t>
  </si>
  <si>
    <t>Chinook2-H-emar1</t>
  </si>
  <si>
    <t>Chinook3-H-emar2</t>
  </si>
  <si>
    <t>Chinook4-H-emar3</t>
  </si>
  <si>
    <t>Chinook5-H-mat</t>
  </si>
  <si>
    <t>Chinook6-H-spwn</t>
  </si>
  <si>
    <t>CHINOOK-WO</t>
  </si>
  <si>
    <t>Chinook1-WO-frsh</t>
  </si>
  <si>
    <t>Chinook2-WO-emar1</t>
  </si>
  <si>
    <t>Chinook3-WO-emar2</t>
  </si>
  <si>
    <t>Chinook4-WO-emar3</t>
  </si>
  <si>
    <t>Chinook5-WO-mat</t>
  </si>
  <si>
    <t>Chinook6-WO-spwn</t>
  </si>
  <si>
    <t>Chinook7-WO-mori</t>
  </si>
  <si>
    <t>CHINOOK-WS</t>
  </si>
  <si>
    <t>Chinook1-WS-frsh</t>
  </si>
  <si>
    <t>Chinook2-WS-emar</t>
  </si>
  <si>
    <t>Chinook3-WS-mar</t>
  </si>
  <si>
    <t>Chinook4-WS-spwn</t>
  </si>
  <si>
    <t>Chinook5-WS-mori</t>
  </si>
  <si>
    <t>COHO-H</t>
  </si>
  <si>
    <t>Coho1-H-frsh</t>
  </si>
  <si>
    <t>Coho2-H-emar</t>
  </si>
  <si>
    <t>Coho3-H-mar</t>
  </si>
  <si>
    <t>Coho4-H-spwn</t>
  </si>
  <si>
    <t>COHO-W</t>
  </si>
  <si>
    <t>Coho1-W-frsh</t>
  </si>
  <si>
    <t>Coho2-W-emar</t>
  </si>
  <si>
    <t>Coho3-W-mar</t>
  </si>
  <si>
    <t>Coho4-W-spwn</t>
  </si>
  <si>
    <t>Coho5-W-mori</t>
  </si>
  <si>
    <t>HERRING</t>
  </si>
  <si>
    <t>Herring1-age0</t>
  </si>
  <si>
    <t>Herring2-juve</t>
  </si>
  <si>
    <t>Herring3-mat</t>
  </si>
  <si>
    <t>Offshore_prey</t>
  </si>
  <si>
    <t>Small_Forage_Fish</t>
  </si>
  <si>
    <t>ZF1-ICT</t>
  </si>
  <si>
    <t>ZC1-EUP</t>
  </si>
  <si>
    <t>ZC2-AMP</t>
  </si>
  <si>
    <t>ZC3-DEC</t>
  </si>
  <si>
    <t>ZC4-CLG</t>
  </si>
  <si>
    <t>ZC5-CSM</t>
  </si>
  <si>
    <t>ZS1-JEL</t>
  </si>
  <si>
    <t>ZS2-CTH</t>
  </si>
  <si>
    <t>ZS3-CHA</t>
  </si>
  <si>
    <t>ZS4-LAR</t>
  </si>
  <si>
    <t>PZ1-CIL</t>
  </si>
  <si>
    <t>PZ2-DIN</t>
  </si>
  <si>
    <t>PZ3-HNF</t>
  </si>
  <si>
    <t>Insects</t>
  </si>
  <si>
    <t>Freshwater_prey</t>
  </si>
  <si>
    <t>PP1-DIA</t>
  </si>
  <si>
    <t>PP2-NAN</t>
  </si>
  <si>
    <t>PP3-PIC</t>
  </si>
  <si>
    <t>BA1-BAC</t>
  </si>
  <si>
    <t>DET_Close</t>
  </si>
  <si>
    <t>DET_Real</t>
  </si>
  <si>
    <t>To do:</t>
  </si>
  <si>
    <t>VBGF K</t>
  </si>
  <si>
    <t>w_inf</t>
  </si>
  <si>
    <t>Body Length Min</t>
  </si>
  <si>
    <t>Body Length Max</t>
  </si>
  <si>
    <t>Prey item</t>
  </si>
  <si>
    <t>Group index</t>
  </si>
  <si>
    <t>Pasted from EwE</t>
  </si>
  <si>
    <t>Biomass (mt /km^2)</t>
  </si>
  <si>
    <t>Group Idx</t>
  </si>
  <si>
    <t>Import % (assumed)</t>
  </si>
  <si>
    <t>Prey Y / N</t>
  </si>
  <si>
    <t>Prey B - model</t>
  </si>
  <si>
    <t>Weights</t>
  </si>
  <si>
    <t xml:space="preserve">Prey % in Env (p) </t>
  </si>
  <si>
    <t>Prey B - weighted</t>
  </si>
  <si>
    <t>Prey % in Env (p) - weighted</t>
  </si>
  <si>
    <t>Chesson Index (weighted B)</t>
  </si>
  <si>
    <t>Prey % Adjusted for Import</t>
  </si>
  <si>
    <t>Purpose</t>
  </si>
  <si>
    <t>Especially helpful when no diet data are available but we know either the prey items, possibly know some degree of prey preference</t>
  </si>
  <si>
    <t>Total</t>
  </si>
  <si>
    <t>prey items B</t>
  </si>
  <si>
    <t>total B env</t>
  </si>
  <si>
    <t xml:space="preserve">prey items % </t>
  </si>
  <si>
    <t>all prey % env</t>
  </si>
  <si>
    <t>prey count</t>
  </si>
  <si>
    <t>Diets without weights applied will be proportional to relative availability in env (prey % in env)</t>
  </si>
  <si>
    <t>r/p - (weighted B)</t>
  </si>
  <si>
    <t>To Do</t>
  </si>
  <si>
    <t>I'm not sure exactly how EwE calculates, but it looks like it's relative to all groups in environment, rather than just those potential prey</t>
  </si>
  <si>
    <t>(although see snipped below - they may be rescaling to relative to prey items B)</t>
  </si>
  <si>
    <t>Creates initial diet estimates based on equalising a version of the Chesson electivity index (used in EwE as an indicator)</t>
  </si>
  <si>
    <t>The method here allows diets based on Chesson using both user-applied weightings and rescaling Chesson idx based on actual potential prey (rather than all functional groups' B)</t>
  </si>
  <si>
    <t>total weighted r/p (will be prey n*100)</t>
  </si>
  <si>
    <t>Prey % in diet -r (weighted)</t>
  </si>
  <si>
    <t>Crosscheck</t>
  </si>
  <si>
    <t>For pasting into Ecopath diets remove gray band rows!</t>
  </si>
  <si>
    <t>Note: if B's aren't entered, take B's from Ecopath output (e.g., if EE's estimated instead)</t>
  </si>
  <si>
    <t>Prey Item (again)</t>
  </si>
  <si>
    <t>SumR of 'alpha(i,j)'</t>
  </si>
  <si>
    <t>Chesson unweighted 1 (1983)</t>
  </si>
  <si>
    <t xml:space="preserve">Chesson 'alpha' </t>
  </si>
  <si>
    <t>rescaled as in EwE (see code tidbit) - Chesson's 'epsilon'</t>
  </si>
  <si>
    <t>Humpback</t>
  </si>
  <si>
    <t>Lingcod</t>
  </si>
  <si>
    <t>Dogfish</t>
  </si>
  <si>
    <t>Units of Length</t>
  </si>
  <si>
    <t>Chinook-WO</t>
  </si>
  <si>
    <t>Early Marine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</si>
</sst>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0.000000"/>
    <numFmt numFmtId="165" formatCode="0.00000"/>
    <numFmt numFmtId="166" formatCode="0.0000"/>
    <numFmt numFmtId="167" formatCode="0.000"/>
    <numFmt numFmtId="168" formatCode="0.0"/>
    <numFmt numFmtId="169" formatCode="0.000%"/>
    <numFmt numFmtId="170" formatCode="0.0000%"/>
    <numFmt numFmtId="171" formatCode="0.00000000"/>
    <numFmt numFmtId="172" formatCode="0.0000000"/>
    <numFmt numFmtId="173" formatCode="0.00000%"/>
    <numFmt numFmtId="174" formatCode="#,##0.0000_ ;\-#,##0.0000\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1" fillId="0" borderId="0" xfId="0" applyNumberFormat="1" applyFont="1" applyAlignment="1">
      <alignment horizontal="center"/>
    </xf>
    <xf numFmtId="170" fontId="0" fillId="0" borderId="0" xfId="2" applyNumberFormat="1" applyFont="1" applyAlignment="1">
      <alignment horizontal="center"/>
    </xf>
    <xf numFmtId="170" fontId="0" fillId="2" borderId="0" xfId="2" applyNumberFormat="1" applyFont="1" applyFill="1" applyAlignment="1">
      <alignment horizontal="center"/>
    </xf>
    <xf numFmtId="170" fontId="0" fillId="0" borderId="1" xfId="2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2" borderId="0" xfId="0" applyNumberFormat="1" applyFill="1" applyAlignment="1">
      <alignment horizontal="center"/>
    </xf>
    <xf numFmtId="2" fontId="1" fillId="0" borderId="0" xfId="0" applyNumberFormat="1" applyFont="1" applyAlignment="1">
      <alignment horizontal="center"/>
    </xf>
    <xf numFmtId="169" fontId="0" fillId="0" borderId="0" xfId="2" applyNumberFormat="1" applyFont="1" applyAlignment="1">
      <alignment horizontal="center"/>
    </xf>
    <xf numFmtId="169" fontId="0" fillId="2" borderId="0" xfId="2" applyNumberFormat="1" applyFont="1" applyFill="1" applyAlignment="1">
      <alignment horizontal="center"/>
    </xf>
    <xf numFmtId="169" fontId="0" fillId="0" borderId="1" xfId="2" applyNumberFormat="1" applyFont="1" applyBorder="1" applyAlignment="1">
      <alignment horizontal="center"/>
    </xf>
    <xf numFmtId="9" fontId="1" fillId="0" borderId="0" xfId="2" applyFont="1" applyAlignment="1">
      <alignment horizontal="center"/>
    </xf>
    <xf numFmtId="10" fontId="0" fillId="0" borderId="0" xfId="2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169" fontId="0" fillId="2" borderId="0" xfId="0" applyNumberFormat="1" applyFill="1" applyAlignment="1">
      <alignment horizontal="center"/>
    </xf>
    <xf numFmtId="10" fontId="0" fillId="2" borderId="0" xfId="2" applyNumberFormat="1" applyFont="1" applyFill="1" applyAlignment="1">
      <alignment horizontal="center"/>
    </xf>
    <xf numFmtId="169" fontId="0" fillId="0" borderId="1" xfId="0" applyNumberForma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0" applyNumberFormat="1"/>
    <xf numFmtId="10" fontId="0" fillId="2" borderId="0" xfId="0" applyNumberFormat="1" applyFill="1"/>
    <xf numFmtId="173" fontId="0" fillId="0" borderId="0" xfId="2" applyNumberFormat="1" applyFont="1" applyAlignment="1">
      <alignment horizontal="center"/>
    </xf>
    <xf numFmtId="173" fontId="0" fillId="2" borderId="0" xfId="2" applyNumberFormat="1" applyFont="1" applyFill="1" applyAlignment="1">
      <alignment horizontal="center"/>
    </xf>
    <xf numFmtId="0" fontId="1" fillId="0" borderId="0" xfId="0" applyFont="1" applyAlignment="1">
      <alignment horizontal="center" wrapText="1"/>
    </xf>
    <xf numFmtId="174" fontId="0" fillId="0" borderId="0" xfId="1" applyNumberFormat="1" applyFont="1" applyAlignment="1">
      <alignment horizontal="center"/>
    </xf>
    <xf numFmtId="174" fontId="1" fillId="0" borderId="1" xfId="1" applyNumberFormat="1" applyFont="1" applyBorder="1" applyAlignment="1">
      <alignment horizontal="center" wrapText="1"/>
    </xf>
    <xf numFmtId="174" fontId="0" fillId="2" borderId="0" xfId="1" applyNumberFormat="1" applyFont="1" applyFill="1" applyAlignment="1">
      <alignment horizontal="center"/>
    </xf>
    <xf numFmtId="174" fontId="1" fillId="0" borderId="0" xfId="1" applyNumberFormat="1" applyFont="1" applyAlignment="1">
      <alignment horizontal="center"/>
    </xf>
    <xf numFmtId="174" fontId="0" fillId="0" borderId="1" xfId="1" applyNumberFormat="1" applyFont="1" applyBorder="1" applyAlignment="1">
      <alignment horizontal="center"/>
    </xf>
    <xf numFmtId="165" fontId="0" fillId="0" borderId="0" xfId="0" applyNumberFormat="1"/>
    <xf numFmtId="167" fontId="0" fillId="2" borderId="0" xfId="0" applyNumberFormat="1" applyFill="1" applyAlignment="1">
      <alignment horizontal="center"/>
    </xf>
    <xf numFmtId="167" fontId="0" fillId="0" borderId="1" xfId="0" applyNumberFormat="1" applyBorder="1" applyAlignment="1">
      <alignment horizontal="center"/>
    </xf>
    <xf numFmtId="174" fontId="1" fillId="0" borderId="0" xfId="1" applyNumberFormat="1" applyFont="1" applyBorder="1" applyAlignment="1">
      <alignment horizontal="center" wrapText="1"/>
    </xf>
    <xf numFmtId="165" fontId="0" fillId="2" borderId="0" xfId="0" applyNumberFormat="1" applyFill="1" applyAlignment="1">
      <alignment horizontal="center"/>
    </xf>
    <xf numFmtId="172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0" fontId="0" fillId="0" borderId="1" xfId="0" applyNumberFormat="1" applyBorder="1"/>
    <xf numFmtId="165" fontId="0" fillId="0" borderId="1" xfId="0" applyNumberFormat="1" applyBorder="1" applyAlignment="1">
      <alignment horizontal="center"/>
    </xf>
    <xf numFmtId="173" fontId="0" fillId="0" borderId="1" xfId="2" applyNumberFormat="1" applyFont="1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31</xdr:row>
      <xdr:rowOff>0</xdr:rowOff>
    </xdr:from>
    <xdr:to>
      <xdr:col>12</xdr:col>
      <xdr:colOff>267027</xdr:colOff>
      <xdr:row>65</xdr:row>
      <xdr:rowOff>127328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F417A7-80AC-4322-9239-4A7466699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5524500"/>
          <a:ext cx="6363027" cy="638842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34</xdr:row>
      <xdr:rowOff>0</xdr:rowOff>
    </xdr:from>
    <xdr:to>
      <xdr:col>31</xdr:col>
      <xdr:colOff>406922</xdr:colOff>
      <xdr:row>69</xdr:row>
      <xdr:rowOff>76535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036A4F-E3F1-5D95-F61B-9867D5E27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6261100"/>
          <a:ext cx="10160522" cy="652178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74</xdr:row>
      <xdr:rowOff>0</xdr:rowOff>
    </xdr:from>
    <xdr:to>
      <xdr:col>34</xdr:col>
      <xdr:colOff>235526</xdr:colOff>
      <xdr:row>112</xdr:row>
      <xdr:rowOff>360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41EBA-7987-F714-1C47-0E438DA28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53600" y="13627100"/>
          <a:ext cx="11208326" cy="6998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21"/>
  <sheetViews>
    <sheetView topLeftCell="O75" workbookViewId="0">
      <selection activeCell="Q75" sqref="Q75"/>
    </sheetView>
  </sheetViews>
  <sheetFormatPr defaultRowHeight="14.5" x14ac:dyDescent="0.35"/>
  <sheetData>
    <row r="1" spans="2:2" x14ac:dyDescent="0.35">
      <c r="B1" s="1" t="s">
        <v>3</v>
      </c>
    </row>
    <row r="3" spans="2:2" x14ac:dyDescent="0.35">
      <c r="B3" s="1" t="s">
        <v>105</v>
      </c>
    </row>
    <row r="4" spans="2:2" x14ac:dyDescent="0.35">
      <c r="B4" t="s">
        <v>118</v>
      </c>
    </row>
    <row r="5" spans="2:2" x14ac:dyDescent="0.35">
      <c r="B5" t="s">
        <v>119</v>
      </c>
    </row>
    <row r="6" spans="2:2" x14ac:dyDescent="0.35">
      <c r="B6" t="s">
        <v>106</v>
      </c>
    </row>
    <row r="8" spans="2:2" x14ac:dyDescent="0.35">
      <c r="B8" s="1" t="s">
        <v>4</v>
      </c>
    </row>
    <row r="9" spans="2:2" x14ac:dyDescent="0.35">
      <c r="B9" t="s">
        <v>0</v>
      </c>
    </row>
    <row r="10" spans="2:2" x14ac:dyDescent="0.35">
      <c r="B10" t="s">
        <v>1</v>
      </c>
    </row>
    <row r="11" spans="2:2" x14ac:dyDescent="0.35">
      <c r="B11" t="s">
        <v>6</v>
      </c>
    </row>
    <row r="13" spans="2:2" x14ac:dyDescent="0.35">
      <c r="B13" s="1" t="s">
        <v>2</v>
      </c>
    </row>
    <row r="14" spans="2:2" x14ac:dyDescent="0.35">
      <c r="B14" t="s">
        <v>5</v>
      </c>
    </row>
    <row r="15" spans="2:2" x14ac:dyDescent="0.35">
      <c r="B15" t="s">
        <v>7</v>
      </c>
    </row>
    <row r="16" spans="2:2" x14ac:dyDescent="0.35">
      <c r="B16" t="s">
        <v>8</v>
      </c>
    </row>
    <row r="19" spans="2:2" x14ac:dyDescent="0.35">
      <c r="B19" s="1" t="s">
        <v>115</v>
      </c>
    </row>
    <row r="20" spans="2:2" x14ac:dyDescent="0.35">
      <c r="B20" t="s">
        <v>116</v>
      </c>
    </row>
    <row r="21" spans="2:2" x14ac:dyDescent="0.35">
      <c r="B21" t="s">
        <v>117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5FF5-C3EF-4158-859F-7485111F6DAD}">
  <dimension ref="A2:Q88"/>
  <sheetViews>
    <sheetView topLeftCell="F37" zoomScale="102" workbookViewId="0">
      <selection activeCell="N47" sqref="N47:N50"/>
    </sheetView>
  </sheetViews>
  <sheetFormatPr defaultRowHeight="14.5" x14ac:dyDescent="0.35"/>
  <cols>
    <col min="1" max="1" width="15" style="2" customWidth="1"/>
    <col min="2" max="2" width="21.81640625" customWidth="1"/>
    <col min="3" max="3" width="12.90625" customWidth="1"/>
    <col min="4" max="4" width="12.36328125" customWidth="1"/>
    <col min="5" max="5" width="17.81640625" style="2" customWidth="1"/>
    <col min="6" max="6" width="17.36328125" style="2" customWidth="1"/>
    <col min="7" max="7" width="16.7265625" style="2" customWidth="1"/>
    <col min="8" max="8" width="14.1796875" customWidth="1"/>
    <col min="9" max="9" width="18.54296875" style="2" customWidth="1"/>
    <col min="10" max="10" width="12.7265625" style="2" customWidth="1"/>
    <col min="11" max="11" width="14.26953125" customWidth="1"/>
    <col min="12" max="12" width="21.36328125" customWidth="1"/>
    <col min="13" max="13" width="14.54296875" customWidth="1"/>
    <col min="14" max="14" width="18" customWidth="1"/>
    <col min="15" max="16" width="15.7265625" style="39" customWidth="1"/>
    <col min="17" max="17" width="22.54296875" customWidth="1"/>
  </cols>
  <sheetData>
    <row r="2" spans="1:17" x14ac:dyDescent="0.35">
      <c r="E2" s="3" t="s">
        <v>96</v>
      </c>
      <c r="F2" s="3">
        <v>0.75</v>
      </c>
    </row>
    <row r="3" spans="1:17" x14ac:dyDescent="0.35">
      <c r="I3" s="3" t="s">
        <v>113</v>
      </c>
      <c r="O3" s="42" t="s">
        <v>122</v>
      </c>
    </row>
    <row r="4" spans="1:17" ht="58" x14ac:dyDescent="0.35">
      <c r="A4" s="4" t="s">
        <v>95</v>
      </c>
      <c r="B4" s="5" t="s">
        <v>91</v>
      </c>
      <c r="C4" s="7" t="s">
        <v>98</v>
      </c>
      <c r="D4" s="4" t="s">
        <v>97</v>
      </c>
      <c r="E4" s="7" t="s">
        <v>99</v>
      </c>
      <c r="F4" s="7" t="s">
        <v>100</v>
      </c>
      <c r="G4" s="7" t="s">
        <v>101</v>
      </c>
      <c r="H4" s="7" t="s">
        <v>102</v>
      </c>
      <c r="I4" s="7" t="s">
        <v>121</v>
      </c>
      <c r="J4" s="7" t="s">
        <v>114</v>
      </c>
      <c r="K4" s="7" t="s">
        <v>103</v>
      </c>
      <c r="L4" s="7" t="s">
        <v>125</v>
      </c>
      <c r="M4" s="7" t="s">
        <v>104</v>
      </c>
      <c r="N4" s="38" t="s">
        <v>123</v>
      </c>
      <c r="O4" s="40" t="s">
        <v>127</v>
      </c>
      <c r="P4" s="47" t="s">
        <v>128</v>
      </c>
      <c r="Q4" s="38" t="s">
        <v>129</v>
      </c>
    </row>
    <row r="5" spans="1:17" x14ac:dyDescent="0.35">
      <c r="A5" s="2">
        <f>'Biomass from Ecopath'!A4</f>
        <v>1</v>
      </c>
      <c r="B5" t="str">
        <f>'Biomass from Ecopath'!B4</f>
        <v>Orca-WCT</v>
      </c>
      <c r="C5">
        <f>'Biomass from Ecopath'!C4</f>
        <v>2.5999999999999998E-4</v>
      </c>
      <c r="D5" s="2">
        <v>0</v>
      </c>
      <c r="E5" s="2">
        <v>1</v>
      </c>
      <c r="F5" s="17">
        <f t="shared" ref="F5:F68" si="0">C5/$C$88</f>
        <v>7.0090169026954751E-7</v>
      </c>
      <c r="G5" s="14">
        <f>C5*D5*E5</f>
        <v>0</v>
      </c>
      <c r="H5" s="24">
        <f t="shared" ref="H5:H68" si="1">G5/$G$88</f>
        <v>0</v>
      </c>
      <c r="I5" s="29">
        <f>H5</f>
        <v>0</v>
      </c>
      <c r="J5" s="28">
        <f>IF(G5=0,0,H5/I5)</f>
        <v>0</v>
      </c>
      <c r="K5" s="15">
        <f t="shared" ref="K5:K11" si="2">J5/$J$88</f>
        <v>0</v>
      </c>
      <c r="L5" s="34" t="str">
        <f>B5</f>
        <v>Orca-WCT</v>
      </c>
      <c r="M5" s="36">
        <f t="shared" ref="M5:M13" si="3">I5*(1-$F$2)</f>
        <v>0</v>
      </c>
      <c r="N5" s="13">
        <f>M5</f>
        <v>0</v>
      </c>
      <c r="O5" s="39">
        <f t="shared" ref="O5:O11" si="4">M5/F5/$C$88</f>
        <v>0</v>
      </c>
      <c r="P5" s="39">
        <f t="shared" ref="P5:P11" si="5">O5/$O$87</f>
        <v>0</v>
      </c>
      <c r="Q5" s="2">
        <f t="shared" ref="Q5:Q11" si="6">($A$83*P5-1)/(($A$83-2)*P5+1)</f>
        <v>-1</v>
      </c>
    </row>
    <row r="6" spans="1:17" x14ac:dyDescent="0.35">
      <c r="A6" s="2">
        <f>'Biomass from Ecopath'!A5</f>
        <v>2</v>
      </c>
      <c r="B6" t="str">
        <f>'Biomass from Ecopath'!B5</f>
        <v>Orca-Resident</v>
      </c>
      <c r="C6">
        <f>'Biomass from Ecopath'!C5</f>
        <v>3.5000000000000001E-3</v>
      </c>
      <c r="D6" s="2">
        <v>0</v>
      </c>
      <c r="E6" s="2">
        <v>1</v>
      </c>
      <c r="F6" s="17">
        <f t="shared" si="0"/>
        <v>9.4352150613208334E-6</v>
      </c>
      <c r="G6" s="14">
        <f t="shared" ref="G6:G72" si="7">C6*D6*E6</f>
        <v>0</v>
      </c>
      <c r="H6" s="24">
        <f t="shared" si="1"/>
        <v>0</v>
      </c>
      <c r="I6" s="29">
        <f t="shared" ref="I6:I72" si="8">H6</f>
        <v>0</v>
      </c>
      <c r="J6" s="28">
        <f t="shared" ref="J6:J72" si="9">IF(G6=0,0,H6/I6)</f>
        <v>0</v>
      </c>
      <c r="K6" s="15">
        <f t="shared" si="2"/>
        <v>0</v>
      </c>
      <c r="L6" s="34" t="str">
        <f t="shared" ref="L6:L72" si="10">B6</f>
        <v>Orca-Resident</v>
      </c>
      <c r="M6" s="36">
        <f t="shared" si="3"/>
        <v>0</v>
      </c>
      <c r="N6" s="13">
        <f t="shared" ref="N6:N72" si="11">M6</f>
        <v>0</v>
      </c>
      <c r="O6" s="39">
        <f t="shared" si="4"/>
        <v>0</v>
      </c>
      <c r="P6" s="39">
        <f t="shared" si="5"/>
        <v>0</v>
      </c>
      <c r="Q6" s="2">
        <f t="shared" si="6"/>
        <v>-1</v>
      </c>
    </row>
    <row r="7" spans="1:17" x14ac:dyDescent="0.35">
      <c r="A7" s="2">
        <f>'Biomass from Ecopath'!A6</f>
        <v>3</v>
      </c>
      <c r="B7" t="str">
        <f>'Biomass from Ecopath'!B6</f>
        <v>Humpback</v>
      </c>
      <c r="C7">
        <f>'Biomass from Ecopath'!C6</f>
        <v>8.8000000000000005E-3</v>
      </c>
      <c r="D7" s="2">
        <v>0</v>
      </c>
      <c r="E7" s="2">
        <v>1</v>
      </c>
      <c r="F7" s="17">
        <f t="shared" si="0"/>
        <v>2.3722826439892379E-5</v>
      </c>
      <c r="G7" s="14">
        <f t="shared" si="7"/>
        <v>0</v>
      </c>
      <c r="H7" s="24">
        <f t="shared" si="1"/>
        <v>0</v>
      </c>
      <c r="I7" s="29">
        <f t="shared" si="8"/>
        <v>0</v>
      </c>
      <c r="J7" s="28">
        <f t="shared" si="9"/>
        <v>0</v>
      </c>
      <c r="K7" s="15">
        <f t="shared" si="2"/>
        <v>0</v>
      </c>
      <c r="L7" s="34" t="str">
        <f t="shared" si="10"/>
        <v>Humpback</v>
      </c>
      <c r="M7" s="36">
        <f t="shared" si="3"/>
        <v>0</v>
      </c>
      <c r="N7" s="13">
        <f t="shared" si="11"/>
        <v>0</v>
      </c>
      <c r="O7" s="39">
        <f t="shared" si="4"/>
        <v>0</v>
      </c>
      <c r="P7" s="39">
        <f t="shared" si="5"/>
        <v>0</v>
      </c>
      <c r="Q7" s="2">
        <f t="shared" si="6"/>
        <v>-1</v>
      </c>
    </row>
    <row r="8" spans="1:17" x14ac:dyDescent="0.35">
      <c r="A8" s="2">
        <f>'Biomass from Ecopath'!A7</f>
        <v>4</v>
      </c>
      <c r="B8" t="str">
        <f>'Biomass from Ecopath'!B7</f>
        <v>Odontoceti</v>
      </c>
      <c r="C8">
        <f>'Biomass from Ecopath'!C7</f>
        <v>0.08</v>
      </c>
      <c r="D8" s="2">
        <v>0</v>
      </c>
      <c r="E8" s="2">
        <v>1</v>
      </c>
      <c r="F8" s="17">
        <f t="shared" si="0"/>
        <v>2.1566205854447616E-4</v>
      </c>
      <c r="G8" s="14">
        <f t="shared" si="7"/>
        <v>0</v>
      </c>
      <c r="H8" s="24">
        <f t="shared" si="1"/>
        <v>0</v>
      </c>
      <c r="I8" s="29">
        <f t="shared" si="8"/>
        <v>0</v>
      </c>
      <c r="J8" s="28">
        <f t="shared" si="9"/>
        <v>0</v>
      </c>
      <c r="K8" s="15">
        <f t="shared" si="2"/>
        <v>0</v>
      </c>
      <c r="L8" s="34" t="str">
        <f t="shared" si="10"/>
        <v>Odontoceti</v>
      </c>
      <c r="M8" s="36">
        <f t="shared" si="3"/>
        <v>0</v>
      </c>
      <c r="N8" s="13">
        <f t="shared" si="11"/>
        <v>0</v>
      </c>
      <c r="O8" s="39">
        <f t="shared" si="4"/>
        <v>0</v>
      </c>
      <c r="P8" s="39">
        <f t="shared" si="5"/>
        <v>0</v>
      </c>
      <c r="Q8" s="2">
        <f t="shared" si="6"/>
        <v>-1</v>
      </c>
    </row>
    <row r="9" spans="1:17" x14ac:dyDescent="0.35">
      <c r="A9" s="2">
        <f>'Biomass from Ecopath'!A8</f>
        <v>5</v>
      </c>
      <c r="B9" t="str">
        <f>'Biomass from Ecopath'!B8</f>
        <v>Sea</v>
      </c>
      <c r="C9">
        <f>'Biomass from Ecopath'!C8</f>
        <v>4.3999999999999997E-2</v>
      </c>
      <c r="D9" s="2">
        <v>0</v>
      </c>
      <c r="E9" s="2">
        <v>1</v>
      </c>
      <c r="F9" s="17">
        <f t="shared" si="0"/>
        <v>1.1861413219946188E-4</v>
      </c>
      <c r="G9" s="14">
        <f t="shared" si="7"/>
        <v>0</v>
      </c>
      <c r="H9" s="24">
        <f t="shared" si="1"/>
        <v>0</v>
      </c>
      <c r="I9" s="29">
        <f t="shared" si="8"/>
        <v>0</v>
      </c>
      <c r="J9" s="28">
        <f t="shared" si="9"/>
        <v>0</v>
      </c>
      <c r="K9" s="15">
        <f t="shared" si="2"/>
        <v>0</v>
      </c>
      <c r="L9" s="34" t="str">
        <f t="shared" si="10"/>
        <v>Sea</v>
      </c>
      <c r="M9" s="36">
        <f t="shared" si="3"/>
        <v>0</v>
      </c>
      <c r="N9" s="13">
        <f t="shared" si="11"/>
        <v>0</v>
      </c>
      <c r="O9" s="39">
        <f t="shared" si="4"/>
        <v>0</v>
      </c>
      <c r="P9" s="39">
        <f t="shared" si="5"/>
        <v>0</v>
      </c>
      <c r="Q9" s="2">
        <f t="shared" si="6"/>
        <v>-1</v>
      </c>
    </row>
    <row r="10" spans="1:17" x14ac:dyDescent="0.35">
      <c r="A10" s="2">
        <f>'Biomass from Ecopath'!A9</f>
        <v>6</v>
      </c>
      <c r="B10" t="str">
        <f>'Biomass from Ecopath'!B9</f>
        <v>Harbour</v>
      </c>
      <c r="C10">
        <f>'Biomass from Ecopath'!C9</f>
        <v>0.16</v>
      </c>
      <c r="D10" s="2">
        <v>0</v>
      </c>
      <c r="E10" s="2">
        <v>1</v>
      </c>
      <c r="F10" s="17">
        <f t="shared" si="0"/>
        <v>4.3132411708895232E-4</v>
      </c>
      <c r="G10" s="14">
        <f t="shared" si="7"/>
        <v>0</v>
      </c>
      <c r="H10" s="24">
        <f t="shared" si="1"/>
        <v>0</v>
      </c>
      <c r="I10" s="29">
        <f t="shared" si="8"/>
        <v>0</v>
      </c>
      <c r="J10" s="28">
        <f t="shared" si="9"/>
        <v>0</v>
      </c>
      <c r="K10" s="15">
        <f t="shared" si="2"/>
        <v>0</v>
      </c>
      <c r="L10" s="34" t="str">
        <f t="shared" si="10"/>
        <v>Harbour</v>
      </c>
      <c r="M10" s="36">
        <f t="shared" si="3"/>
        <v>0</v>
      </c>
      <c r="N10" s="13">
        <f t="shared" si="11"/>
        <v>0</v>
      </c>
      <c r="O10" s="39">
        <f t="shared" si="4"/>
        <v>0</v>
      </c>
      <c r="P10" s="39">
        <f t="shared" si="5"/>
        <v>0</v>
      </c>
      <c r="Q10" s="2">
        <f t="shared" si="6"/>
        <v>-1</v>
      </c>
    </row>
    <row r="11" spans="1:17" x14ac:dyDescent="0.35">
      <c r="A11" s="2">
        <f>'Biomass from Ecopath'!A10</f>
        <v>7</v>
      </c>
      <c r="B11" t="str">
        <f>'Biomass from Ecopath'!B10</f>
        <v>Avian</v>
      </c>
      <c r="C11">
        <f>'Biomass from Ecopath'!C10</f>
        <v>3.5999999999999997E-2</v>
      </c>
      <c r="D11" s="2">
        <v>0</v>
      </c>
      <c r="E11" s="2">
        <v>1</v>
      </c>
      <c r="F11" s="17">
        <f t="shared" si="0"/>
        <v>9.7047926345014267E-5</v>
      </c>
      <c r="G11" s="14">
        <f t="shared" si="7"/>
        <v>0</v>
      </c>
      <c r="H11" s="24">
        <f t="shared" si="1"/>
        <v>0</v>
      </c>
      <c r="I11" s="29">
        <f t="shared" si="8"/>
        <v>0</v>
      </c>
      <c r="J11" s="28">
        <f t="shared" si="9"/>
        <v>0</v>
      </c>
      <c r="K11" s="15">
        <f t="shared" si="2"/>
        <v>0</v>
      </c>
      <c r="L11" s="34" t="str">
        <f t="shared" si="10"/>
        <v>Avian</v>
      </c>
      <c r="M11" s="36">
        <f t="shared" si="3"/>
        <v>0</v>
      </c>
      <c r="N11" s="13">
        <f t="shared" si="11"/>
        <v>0</v>
      </c>
      <c r="O11" s="39">
        <f t="shared" si="4"/>
        <v>0</v>
      </c>
      <c r="P11" s="39">
        <f t="shared" si="5"/>
        <v>0</v>
      </c>
      <c r="Q11" s="2">
        <f t="shared" si="6"/>
        <v>-1</v>
      </c>
    </row>
    <row r="12" spans="1:17" x14ac:dyDescent="0.35">
      <c r="A12" s="2">
        <f>'Biomass from Ecopath'!A11</f>
        <v>8</v>
      </c>
      <c r="B12" t="str">
        <f>'Biomass from Ecopath'!B11</f>
        <v>Lingcod</v>
      </c>
      <c r="C12">
        <f>'Biomass from Ecopath'!C11</f>
        <v>1</v>
      </c>
      <c r="D12" s="2">
        <v>1</v>
      </c>
      <c r="E12" s="2">
        <v>3</v>
      </c>
      <c r="F12" s="17">
        <f t="shared" si="0"/>
        <v>2.6957757318059523E-3</v>
      </c>
      <c r="G12" s="14">
        <f t="shared" si="7"/>
        <v>3</v>
      </c>
      <c r="H12" s="24">
        <f t="shared" si="1"/>
        <v>8.3114128857594685E-2</v>
      </c>
      <c r="I12" s="29">
        <f t="shared" si="8"/>
        <v>8.3114128857594685E-2</v>
      </c>
      <c r="J12" s="28">
        <f t="shared" si="9"/>
        <v>1</v>
      </c>
      <c r="K12" s="15">
        <f>J12/$J$88</f>
        <v>4.3478260869565216E-2</v>
      </c>
      <c r="L12" s="34" t="str">
        <f t="shared" si="10"/>
        <v>Lingcod</v>
      </c>
      <c r="M12" s="36">
        <f t="shared" si="3"/>
        <v>2.0778532214398671E-2</v>
      </c>
      <c r="N12" s="13">
        <f t="shared" si="11"/>
        <v>2.0778532214398671E-2</v>
      </c>
      <c r="O12" s="39">
        <f>M12/F12/$C$88</f>
        <v>2.0778532214398671E-2</v>
      </c>
      <c r="P12" s="39">
        <f>O12/$O$87</f>
        <v>0.12820512820512814</v>
      </c>
      <c r="Q12" s="2">
        <f>($A$83*P12-1)/(($A$83-2)*P12+1)</f>
        <v>0.82519280205655532</v>
      </c>
    </row>
    <row r="13" spans="1:17" x14ac:dyDescent="0.35">
      <c r="A13" s="2">
        <f>'Biomass from Ecopath'!A12</f>
        <v>9</v>
      </c>
      <c r="B13" t="str">
        <f>'Biomass from Ecopath'!B12</f>
        <v>Dogfish</v>
      </c>
      <c r="C13">
        <f>'Biomass from Ecopath'!C12</f>
        <v>4.5</v>
      </c>
      <c r="D13" s="2">
        <v>1</v>
      </c>
      <c r="E13" s="2">
        <v>2</v>
      </c>
      <c r="F13" s="17">
        <f t="shared" si="0"/>
        <v>1.2130990793126784E-2</v>
      </c>
      <c r="G13" s="14">
        <f t="shared" si="7"/>
        <v>9</v>
      </c>
      <c r="H13" s="24">
        <f t="shared" si="1"/>
        <v>0.24934238657278407</v>
      </c>
      <c r="I13" s="29">
        <f t="shared" si="8"/>
        <v>0.24934238657278407</v>
      </c>
      <c r="J13" s="28">
        <f t="shared" si="9"/>
        <v>1</v>
      </c>
      <c r="K13" s="15">
        <f>J13/$J$88</f>
        <v>4.3478260869565216E-2</v>
      </c>
      <c r="L13" s="34" t="str">
        <f t="shared" si="10"/>
        <v>Dogfish</v>
      </c>
      <c r="M13" s="36">
        <f t="shared" si="3"/>
        <v>6.2335596643196017E-2</v>
      </c>
      <c r="N13" s="13">
        <f t="shared" si="11"/>
        <v>6.2335596643196017E-2</v>
      </c>
      <c r="O13" s="39">
        <f>M13/F13/$C$88</f>
        <v>1.3852354809599116E-2</v>
      </c>
      <c r="P13" s="39">
        <f>O13/$O$87</f>
        <v>8.5470085470085444E-2</v>
      </c>
      <c r="Q13" s="2">
        <f>($A$83*P13-1)/(($A$83-2)*P13+1)</f>
        <v>0.73806609547123603</v>
      </c>
    </row>
    <row r="14" spans="1:17" s="8" customFormat="1" x14ac:dyDescent="0.35">
      <c r="A14" s="9">
        <f>'Biomass from Ecopath'!A13</f>
        <v>0</v>
      </c>
      <c r="B14" s="8" t="str">
        <f>'Biomass from Ecopath'!B13</f>
        <v>HAKE</v>
      </c>
      <c r="C14" s="8">
        <f>'Biomass from Ecopath'!C13</f>
        <v>0</v>
      </c>
      <c r="D14" s="8">
        <v>0</v>
      </c>
      <c r="E14" s="9"/>
      <c r="F14" s="18">
        <f t="shared" si="0"/>
        <v>0</v>
      </c>
      <c r="G14" s="22">
        <f t="shared" si="7"/>
        <v>0</v>
      </c>
      <c r="H14" s="25">
        <f t="shared" si="1"/>
        <v>0</v>
      </c>
      <c r="I14" s="30">
        <f t="shared" si="8"/>
        <v>0</v>
      </c>
      <c r="J14" s="31">
        <f t="shared" si="9"/>
        <v>0</v>
      </c>
      <c r="K14" s="45">
        <f t="shared" ref="K14:K45" si="12">J14/$J$88</f>
        <v>0</v>
      </c>
      <c r="L14" s="35" t="str">
        <f t="shared" si="10"/>
        <v>HAKE</v>
      </c>
      <c r="M14" s="37"/>
      <c r="N14" s="48"/>
      <c r="O14" s="41"/>
      <c r="P14" s="41"/>
      <c r="Q14" s="9">
        <f t="shared" ref="Q14:Q45" si="13">($A$83*P14-1)/(($A$83-2)*P14+1)</f>
        <v>-1</v>
      </c>
    </row>
    <row r="15" spans="1:17" x14ac:dyDescent="0.35">
      <c r="A15" s="2">
        <f>'Biomass from Ecopath'!A14</f>
        <v>10</v>
      </c>
      <c r="B15" t="str">
        <f>'Biomass from Ecopath'!B14</f>
        <v>Hake1_0-11</v>
      </c>
      <c r="C15">
        <f>'Biomass from Ecopath'!C14</f>
        <v>0.30989040000000001</v>
      </c>
      <c r="D15" s="2">
        <v>1</v>
      </c>
      <c r="E15" s="2">
        <v>1</v>
      </c>
      <c r="F15" s="17">
        <f t="shared" si="0"/>
        <v>8.3539501983963922E-4</v>
      </c>
      <c r="G15" s="14">
        <f t="shared" si="7"/>
        <v>0.30989040000000001</v>
      </c>
      <c r="H15" s="24">
        <f t="shared" si="1"/>
        <v>8.5854235457771873E-3</v>
      </c>
      <c r="I15" s="29">
        <f t="shared" si="8"/>
        <v>8.5854235457771873E-3</v>
      </c>
      <c r="J15" s="28">
        <f t="shared" si="9"/>
        <v>1</v>
      </c>
      <c r="K15" s="15">
        <f t="shared" si="12"/>
        <v>4.3478260869565216E-2</v>
      </c>
      <c r="L15" s="34" t="str">
        <f t="shared" si="10"/>
        <v>Hake1_0-11</v>
      </c>
      <c r="M15" s="36">
        <f t="shared" ref="M15:M24" si="14">I15*(1-$F$2)</f>
        <v>2.1463558864442968E-3</v>
      </c>
      <c r="N15" s="13">
        <f t="shared" si="11"/>
        <v>2.1463558864442968E-3</v>
      </c>
      <c r="O15" s="39">
        <f t="shared" ref="O15:O24" si="15">M15/F15/$C$88</f>
        <v>6.926177404799558E-3</v>
      </c>
      <c r="P15" s="39">
        <f t="shared" ref="P15:P24" si="16">O15/$O$87</f>
        <v>4.2735042735042722E-2</v>
      </c>
      <c r="Q15" s="2">
        <f t="shared" si="13"/>
        <v>0.52034261241970003</v>
      </c>
    </row>
    <row r="16" spans="1:17" x14ac:dyDescent="0.35">
      <c r="A16" s="2">
        <f>'Biomass from Ecopath'!A15</f>
        <v>11</v>
      </c>
      <c r="B16" t="str">
        <f>'Biomass from Ecopath'!B15</f>
        <v>Hake2_juve_12-35</v>
      </c>
      <c r="C16">
        <f>'Biomass from Ecopath'!C15</f>
        <v>2.2669760000000001</v>
      </c>
      <c r="D16" s="2">
        <v>1</v>
      </c>
      <c r="E16" s="2">
        <v>1</v>
      </c>
      <c r="F16" s="17">
        <f t="shared" si="0"/>
        <v>6.1112588853865302E-3</v>
      </c>
      <c r="G16" s="14">
        <f t="shared" si="7"/>
        <v>2.2669760000000001</v>
      </c>
      <c r="H16" s="24">
        <f t="shared" si="1"/>
        <v>6.2805911793691521E-2</v>
      </c>
      <c r="I16" s="29">
        <f t="shared" si="8"/>
        <v>6.2805911793691521E-2</v>
      </c>
      <c r="J16" s="28">
        <f t="shared" si="9"/>
        <v>1</v>
      </c>
      <c r="K16" s="15">
        <f t="shared" si="12"/>
        <v>4.3478260869565216E-2</v>
      </c>
      <c r="L16" s="34" t="str">
        <f t="shared" si="10"/>
        <v>Hake2_juve_12-35</v>
      </c>
      <c r="M16" s="36">
        <f t="shared" si="14"/>
        <v>1.570147794842288E-2</v>
      </c>
      <c r="N16" s="13">
        <f t="shared" si="11"/>
        <v>1.570147794842288E-2</v>
      </c>
      <c r="O16" s="39">
        <f t="shared" si="15"/>
        <v>6.9261774047995571E-3</v>
      </c>
      <c r="P16" s="39">
        <f t="shared" si="16"/>
        <v>4.2735042735042715E-2</v>
      </c>
      <c r="Q16" s="2">
        <f t="shared" si="13"/>
        <v>0.52034261241970003</v>
      </c>
    </row>
    <row r="17" spans="1:17" x14ac:dyDescent="0.35">
      <c r="A17" s="2">
        <f>'Biomass from Ecopath'!A16</f>
        <v>12</v>
      </c>
      <c r="B17" t="str">
        <f>'Biomass from Ecopath'!B16</f>
        <v>Hake3_mat_36-59</v>
      </c>
      <c r="C17">
        <f>'Biomass from Ecopath'!C16</f>
        <v>1.9</v>
      </c>
      <c r="D17" s="2">
        <v>1</v>
      </c>
      <c r="E17" s="2">
        <v>1</v>
      </c>
      <c r="F17" s="17">
        <f t="shared" si="0"/>
        <v>5.1219738904313087E-3</v>
      </c>
      <c r="G17" s="14">
        <f t="shared" si="7"/>
        <v>1.9</v>
      </c>
      <c r="H17" s="24">
        <f t="shared" si="1"/>
        <v>5.2638948276476631E-2</v>
      </c>
      <c r="I17" s="29">
        <f t="shared" si="8"/>
        <v>5.2638948276476631E-2</v>
      </c>
      <c r="J17" s="28">
        <f t="shared" si="9"/>
        <v>1</v>
      </c>
      <c r="K17" s="15">
        <f t="shared" si="12"/>
        <v>4.3478260869565216E-2</v>
      </c>
      <c r="L17" s="34" t="str">
        <f t="shared" si="10"/>
        <v>Hake3_mat_36-59</v>
      </c>
      <c r="M17" s="36">
        <f t="shared" si="14"/>
        <v>1.3159737069119158E-2</v>
      </c>
      <c r="N17" s="13">
        <f t="shared" si="11"/>
        <v>1.3159737069119158E-2</v>
      </c>
      <c r="O17" s="39">
        <f t="shared" si="15"/>
        <v>6.9261774047995571E-3</v>
      </c>
      <c r="P17" s="39">
        <f t="shared" si="16"/>
        <v>4.2735042735042715E-2</v>
      </c>
      <c r="Q17" s="2">
        <f t="shared" si="13"/>
        <v>0.52034261241970003</v>
      </c>
    </row>
    <row r="18" spans="1:17" x14ac:dyDescent="0.35">
      <c r="A18" s="2">
        <f>'Biomass from Ecopath'!A17</f>
        <v>13</v>
      </c>
      <c r="B18" t="str">
        <f>'Biomass from Ecopath'!B17</f>
        <v>Hake4_old_60up</v>
      </c>
      <c r="C18">
        <f>'Biomass from Ecopath'!C17</f>
        <v>4.4492649999999996</v>
      </c>
      <c r="D18" s="2">
        <v>1</v>
      </c>
      <c r="E18" s="2">
        <v>1</v>
      </c>
      <c r="F18" s="17">
        <f t="shared" si="0"/>
        <v>1.1994220611373608E-2</v>
      </c>
      <c r="G18" s="14">
        <f t="shared" si="7"/>
        <v>4.4492649999999996</v>
      </c>
      <c r="H18" s="24">
        <f t="shared" si="1"/>
        <v>0.123265594843862</v>
      </c>
      <c r="I18" s="29">
        <f t="shared" si="8"/>
        <v>0.123265594843862</v>
      </c>
      <c r="J18" s="28">
        <f t="shared" si="9"/>
        <v>1</v>
      </c>
      <c r="K18" s="15">
        <f t="shared" si="12"/>
        <v>4.3478260869565216E-2</v>
      </c>
      <c r="L18" s="34" t="str">
        <f t="shared" si="10"/>
        <v>Hake4_old_60up</v>
      </c>
      <c r="M18" s="36">
        <f t="shared" si="14"/>
        <v>3.08163987109655E-2</v>
      </c>
      <c r="N18" s="13">
        <f t="shared" si="11"/>
        <v>3.08163987109655E-2</v>
      </c>
      <c r="O18" s="39">
        <f t="shared" si="15"/>
        <v>6.926177404799558E-3</v>
      </c>
      <c r="P18" s="39">
        <f t="shared" si="16"/>
        <v>4.2735042735042722E-2</v>
      </c>
      <c r="Q18" s="2">
        <f t="shared" si="13"/>
        <v>0.52034261241970003</v>
      </c>
    </row>
    <row r="19" spans="1:17" x14ac:dyDescent="0.35">
      <c r="A19" s="2">
        <f>'Biomass from Ecopath'!A18</f>
        <v>14</v>
      </c>
      <c r="B19" t="str">
        <f>'Biomass from Ecopath'!B18</f>
        <v>Pink-Juve</v>
      </c>
      <c r="C19">
        <f>'Biomass from Ecopath'!C18</f>
        <v>3.3999999999999998E-3</v>
      </c>
      <c r="D19" s="2">
        <v>1</v>
      </c>
      <c r="E19" s="2">
        <v>1</v>
      </c>
      <c r="F19" s="17">
        <f t="shared" si="0"/>
        <v>9.165637488140236E-6</v>
      </c>
      <c r="G19" s="14">
        <f t="shared" si="7"/>
        <v>3.3999999999999998E-3</v>
      </c>
      <c r="H19" s="24">
        <f t="shared" si="1"/>
        <v>9.4196012705273971E-5</v>
      </c>
      <c r="I19" s="29">
        <f t="shared" si="8"/>
        <v>9.4196012705273971E-5</v>
      </c>
      <c r="J19" s="28">
        <f t="shared" si="9"/>
        <v>1</v>
      </c>
      <c r="K19" s="15">
        <f t="shared" si="12"/>
        <v>4.3478260869565216E-2</v>
      </c>
      <c r="L19" s="34" t="str">
        <f t="shared" si="10"/>
        <v>Pink-Juve</v>
      </c>
      <c r="M19" s="36">
        <f t="shared" si="14"/>
        <v>2.3549003176318493E-5</v>
      </c>
      <c r="N19" s="13">
        <f t="shared" si="11"/>
        <v>2.3549003176318493E-5</v>
      </c>
      <c r="O19" s="39">
        <f t="shared" si="15"/>
        <v>6.926177404799558E-3</v>
      </c>
      <c r="P19" s="39">
        <f t="shared" si="16"/>
        <v>4.2735042735042722E-2</v>
      </c>
      <c r="Q19" s="2">
        <f t="shared" si="13"/>
        <v>0.52034261241970003</v>
      </c>
    </row>
    <row r="20" spans="1:17" x14ac:dyDescent="0.35">
      <c r="A20" s="2">
        <f>'Biomass from Ecopath'!A19</f>
        <v>15</v>
      </c>
      <c r="B20" t="str">
        <f>'Biomass from Ecopath'!B19</f>
        <v>Pink-Adult</v>
      </c>
      <c r="C20">
        <f>'Biomass from Ecopath'!C19</f>
        <v>0.18</v>
      </c>
      <c r="D20" s="2">
        <v>0</v>
      </c>
      <c r="E20" s="2">
        <v>1</v>
      </c>
      <c r="F20" s="17">
        <f t="shared" si="0"/>
        <v>4.8523963172507134E-4</v>
      </c>
      <c r="G20" s="14">
        <f t="shared" si="7"/>
        <v>0</v>
      </c>
      <c r="H20" s="24">
        <f t="shared" si="1"/>
        <v>0</v>
      </c>
      <c r="I20" s="29">
        <f t="shared" si="8"/>
        <v>0</v>
      </c>
      <c r="J20" s="28">
        <f t="shared" si="9"/>
        <v>0</v>
      </c>
      <c r="K20" s="15">
        <f t="shared" si="12"/>
        <v>0</v>
      </c>
      <c r="L20" s="34" t="str">
        <f t="shared" si="10"/>
        <v>Pink-Adult</v>
      </c>
      <c r="M20" s="36">
        <f t="shared" si="14"/>
        <v>0</v>
      </c>
      <c r="N20" s="13">
        <f t="shared" si="11"/>
        <v>0</v>
      </c>
      <c r="O20" s="39">
        <f t="shared" si="15"/>
        <v>0</v>
      </c>
      <c r="P20" s="39">
        <f t="shared" si="16"/>
        <v>0</v>
      </c>
      <c r="Q20" s="2">
        <f t="shared" si="13"/>
        <v>-1</v>
      </c>
    </row>
    <row r="21" spans="1:17" x14ac:dyDescent="0.35">
      <c r="A21" s="2">
        <f>'Biomass from Ecopath'!A20</f>
        <v>16</v>
      </c>
      <c r="B21" t="str">
        <f>'Biomass from Ecopath'!B20</f>
        <v>Chum-Juve</v>
      </c>
      <c r="C21">
        <f>'Biomass from Ecopath'!C20</f>
        <v>3.32E-3</v>
      </c>
      <c r="D21" s="2">
        <v>1</v>
      </c>
      <c r="E21" s="2">
        <v>1</v>
      </c>
      <c r="F21" s="17">
        <f t="shared" si="0"/>
        <v>8.9499754295957619E-6</v>
      </c>
      <c r="G21" s="14">
        <f t="shared" si="7"/>
        <v>3.32E-3</v>
      </c>
      <c r="H21" s="24">
        <f t="shared" si="1"/>
        <v>9.1979635935738119E-5</v>
      </c>
      <c r="I21" s="29">
        <f t="shared" si="8"/>
        <v>9.1979635935738119E-5</v>
      </c>
      <c r="J21" s="28">
        <f t="shared" si="9"/>
        <v>1</v>
      </c>
      <c r="K21" s="15">
        <f t="shared" si="12"/>
        <v>4.3478260869565216E-2</v>
      </c>
      <c r="L21" s="34" t="str">
        <f t="shared" si="10"/>
        <v>Chum-Juve</v>
      </c>
      <c r="M21" s="36">
        <f t="shared" si="14"/>
        <v>2.299490898393453E-5</v>
      </c>
      <c r="N21" s="13">
        <f t="shared" si="11"/>
        <v>2.299490898393453E-5</v>
      </c>
      <c r="O21" s="39">
        <f t="shared" si="15"/>
        <v>6.9261774047995571E-3</v>
      </c>
      <c r="P21" s="39">
        <f t="shared" si="16"/>
        <v>4.2735042735042715E-2</v>
      </c>
      <c r="Q21" s="2">
        <f t="shared" si="13"/>
        <v>0.52034261241970003</v>
      </c>
    </row>
    <row r="22" spans="1:17" x14ac:dyDescent="0.35">
      <c r="A22" s="2">
        <f>'Biomass from Ecopath'!A21</f>
        <v>17</v>
      </c>
      <c r="B22" t="str">
        <f>'Biomass from Ecopath'!B21</f>
        <v>Chum-Adult</v>
      </c>
      <c r="C22">
        <f>'Biomass from Ecopath'!C21</f>
        <v>0.14000000000000001</v>
      </c>
      <c r="D22" s="2">
        <v>0</v>
      </c>
      <c r="E22" s="2">
        <v>1</v>
      </c>
      <c r="F22" s="17">
        <f t="shared" si="0"/>
        <v>3.7740860245283331E-4</v>
      </c>
      <c r="G22" s="14">
        <f t="shared" si="7"/>
        <v>0</v>
      </c>
      <c r="H22" s="24">
        <f t="shared" si="1"/>
        <v>0</v>
      </c>
      <c r="I22" s="29">
        <f t="shared" si="8"/>
        <v>0</v>
      </c>
      <c r="J22" s="28">
        <f t="shared" si="9"/>
        <v>0</v>
      </c>
      <c r="K22" s="15">
        <f t="shared" si="12"/>
        <v>0</v>
      </c>
      <c r="L22" s="34" t="str">
        <f t="shared" si="10"/>
        <v>Chum-Adult</v>
      </c>
      <c r="M22" s="36">
        <f t="shared" si="14"/>
        <v>0</v>
      </c>
      <c r="N22" s="13">
        <f t="shared" si="11"/>
        <v>0</v>
      </c>
      <c r="O22" s="39">
        <f t="shared" si="15"/>
        <v>0</v>
      </c>
      <c r="P22" s="39">
        <f t="shared" si="16"/>
        <v>0</v>
      </c>
      <c r="Q22" s="2">
        <f t="shared" si="13"/>
        <v>-1</v>
      </c>
    </row>
    <row r="23" spans="1:17" x14ac:dyDescent="0.35">
      <c r="A23" s="2">
        <f>'Biomass from Ecopath'!A22</f>
        <v>18</v>
      </c>
      <c r="B23" t="str">
        <f>'Biomass from Ecopath'!B22</f>
        <v>Sockeye-Juve</v>
      </c>
      <c r="C23">
        <f>'Biomass from Ecopath'!C22</f>
        <v>6.6E-3</v>
      </c>
      <c r="D23" s="2">
        <v>1</v>
      </c>
      <c r="E23" s="2">
        <v>1</v>
      </c>
      <c r="F23" s="17">
        <f t="shared" si="0"/>
        <v>1.7792119829919284E-5</v>
      </c>
      <c r="G23" s="14">
        <f t="shared" si="7"/>
        <v>6.6E-3</v>
      </c>
      <c r="H23" s="24">
        <f t="shared" si="1"/>
        <v>1.8285108348670831E-4</v>
      </c>
      <c r="I23" s="29">
        <f t="shared" si="8"/>
        <v>1.8285108348670831E-4</v>
      </c>
      <c r="J23" s="28">
        <f t="shared" si="9"/>
        <v>1</v>
      </c>
      <c r="K23" s="15">
        <f t="shared" si="12"/>
        <v>4.3478260869565216E-2</v>
      </c>
      <c r="L23" s="34" t="str">
        <f t="shared" si="10"/>
        <v>Sockeye-Juve</v>
      </c>
      <c r="M23" s="36">
        <f t="shared" si="14"/>
        <v>4.5712770871677078E-5</v>
      </c>
      <c r="N23" s="13">
        <f t="shared" si="11"/>
        <v>4.5712770871677078E-5</v>
      </c>
      <c r="O23" s="39">
        <f t="shared" si="15"/>
        <v>6.9261774047995571E-3</v>
      </c>
      <c r="P23" s="39">
        <f t="shared" si="16"/>
        <v>4.2735042735042715E-2</v>
      </c>
      <c r="Q23" s="2">
        <f t="shared" si="13"/>
        <v>0.52034261241970003</v>
      </c>
    </row>
    <row r="24" spans="1:17" x14ac:dyDescent="0.35">
      <c r="A24" s="2">
        <f>'Biomass from Ecopath'!A23</f>
        <v>19</v>
      </c>
      <c r="B24" t="str">
        <f>'Biomass from Ecopath'!B23</f>
        <v>Sockeye-Adult</v>
      </c>
      <c r="C24">
        <f>'Biomass from Ecopath'!C23</f>
        <v>0.18</v>
      </c>
      <c r="D24" s="2">
        <v>0</v>
      </c>
      <c r="E24" s="2">
        <v>1</v>
      </c>
      <c r="F24" s="17">
        <f t="shared" si="0"/>
        <v>4.8523963172507134E-4</v>
      </c>
      <c r="G24" s="14">
        <f t="shared" si="7"/>
        <v>0</v>
      </c>
      <c r="H24" s="24">
        <f t="shared" si="1"/>
        <v>0</v>
      </c>
      <c r="I24" s="29">
        <f t="shared" si="8"/>
        <v>0</v>
      </c>
      <c r="J24" s="28">
        <f t="shared" si="9"/>
        <v>0</v>
      </c>
      <c r="K24" s="15">
        <f t="shared" si="12"/>
        <v>0</v>
      </c>
      <c r="L24" s="34" t="str">
        <f t="shared" si="10"/>
        <v>Sockeye-Adult</v>
      </c>
      <c r="M24" s="36">
        <f t="shared" si="14"/>
        <v>0</v>
      </c>
      <c r="N24" s="13">
        <f t="shared" si="11"/>
        <v>0</v>
      </c>
      <c r="O24" s="39">
        <f t="shared" si="15"/>
        <v>0</v>
      </c>
      <c r="P24" s="39">
        <f t="shared" si="16"/>
        <v>0</v>
      </c>
      <c r="Q24" s="2">
        <f t="shared" si="13"/>
        <v>-1</v>
      </c>
    </row>
    <row r="25" spans="1:17" s="8" customFormat="1" x14ac:dyDescent="0.35">
      <c r="A25" s="9">
        <f>'Biomass from Ecopath'!A24</f>
        <v>0</v>
      </c>
      <c r="B25" s="8" t="str">
        <f>'Biomass from Ecopath'!B24</f>
        <v>CHINOOK-H</v>
      </c>
      <c r="C25" s="8">
        <f>'Biomass from Ecopath'!C24</f>
        <v>0</v>
      </c>
      <c r="D25" s="8">
        <v>0</v>
      </c>
      <c r="E25" s="9"/>
      <c r="F25" s="18">
        <f t="shared" si="0"/>
        <v>0</v>
      </c>
      <c r="G25" s="22">
        <f t="shared" si="7"/>
        <v>0</v>
      </c>
      <c r="H25" s="25">
        <f t="shared" si="1"/>
        <v>0</v>
      </c>
      <c r="I25" s="30">
        <f t="shared" si="8"/>
        <v>0</v>
      </c>
      <c r="J25" s="31">
        <f t="shared" si="9"/>
        <v>0</v>
      </c>
      <c r="K25" s="45">
        <f t="shared" si="12"/>
        <v>0</v>
      </c>
      <c r="L25" s="35" t="str">
        <f t="shared" si="10"/>
        <v>CHINOOK-H</v>
      </c>
      <c r="M25" s="37"/>
      <c r="N25" s="48"/>
      <c r="O25" s="41"/>
      <c r="P25" s="41"/>
      <c r="Q25" s="9">
        <f t="shared" si="13"/>
        <v>-1</v>
      </c>
    </row>
    <row r="26" spans="1:17" x14ac:dyDescent="0.35">
      <c r="A26" s="2">
        <f>'Biomass from Ecopath'!A25</f>
        <v>20</v>
      </c>
      <c r="B26" t="str">
        <f>'Biomass from Ecopath'!B25</f>
        <v>Chinook1-H-frsh</v>
      </c>
      <c r="C26">
        <f>'Biomass from Ecopath'!C25</f>
        <v>1.2999999999999999E-5</v>
      </c>
      <c r="D26" s="2">
        <v>0</v>
      </c>
      <c r="E26" s="2">
        <v>1</v>
      </c>
      <c r="F26" s="17">
        <f t="shared" si="0"/>
        <v>3.5045084513477375E-8</v>
      </c>
      <c r="G26" s="14">
        <f t="shared" si="7"/>
        <v>0</v>
      </c>
      <c r="H26" s="24">
        <f t="shared" si="1"/>
        <v>0</v>
      </c>
      <c r="I26" s="29">
        <f t="shared" si="8"/>
        <v>0</v>
      </c>
      <c r="J26" s="28">
        <f t="shared" si="9"/>
        <v>0</v>
      </c>
      <c r="K26" s="15">
        <f t="shared" si="12"/>
        <v>0</v>
      </c>
      <c r="L26" s="34" t="str">
        <f t="shared" si="10"/>
        <v>Chinook1-H-frsh</v>
      </c>
      <c r="M26" s="36">
        <f t="shared" ref="M26:M31" si="17">I26*(1-$F$2)</f>
        <v>0</v>
      </c>
      <c r="N26" s="13">
        <f t="shared" si="11"/>
        <v>0</v>
      </c>
      <c r="O26" s="39">
        <f t="shared" ref="O26:O31" si="18">M26/F26/$C$88</f>
        <v>0</v>
      </c>
      <c r="P26" s="39">
        <f t="shared" ref="P26:P31" si="19">O26/$O$87</f>
        <v>0</v>
      </c>
      <c r="Q26" s="2">
        <f t="shared" si="13"/>
        <v>-1</v>
      </c>
    </row>
    <row r="27" spans="1:17" x14ac:dyDescent="0.35">
      <c r="A27" s="2">
        <f>'Biomass from Ecopath'!A26</f>
        <v>21</v>
      </c>
      <c r="B27" t="str">
        <f>'Biomass from Ecopath'!B26</f>
        <v>Chinook2-H-emar1</v>
      </c>
      <c r="C27">
        <f>'Biomass from Ecopath'!C26</f>
        <v>3.1364380000000001E-4</v>
      </c>
      <c r="D27" s="2">
        <v>1</v>
      </c>
      <c r="E27" s="2">
        <v>1</v>
      </c>
      <c r="F27" s="17">
        <f t="shared" si="0"/>
        <v>8.4551334447139968E-7</v>
      </c>
      <c r="G27" s="14">
        <f t="shared" si="7"/>
        <v>3.1364380000000001E-4</v>
      </c>
      <c r="H27" s="24">
        <f t="shared" si="1"/>
        <v>8.6894104028618861E-6</v>
      </c>
      <c r="I27" s="29">
        <f t="shared" si="8"/>
        <v>8.6894104028618861E-6</v>
      </c>
      <c r="J27" s="28">
        <f t="shared" si="9"/>
        <v>1</v>
      </c>
      <c r="K27" s="15">
        <f t="shared" si="12"/>
        <v>4.3478260869565216E-2</v>
      </c>
      <c r="L27" s="34" t="str">
        <f t="shared" si="10"/>
        <v>Chinook2-H-emar1</v>
      </c>
      <c r="M27" s="36">
        <f t="shared" si="17"/>
        <v>2.1723526007154715E-6</v>
      </c>
      <c r="N27" s="12">
        <f t="shared" si="11"/>
        <v>2.1723526007154715E-6</v>
      </c>
      <c r="O27" s="39">
        <f t="shared" si="18"/>
        <v>6.926177404799558E-3</v>
      </c>
      <c r="P27" s="39">
        <f t="shared" si="19"/>
        <v>4.2735042735042722E-2</v>
      </c>
      <c r="Q27" s="2">
        <f t="shared" si="13"/>
        <v>0.52034261241970003</v>
      </c>
    </row>
    <row r="28" spans="1:17" x14ac:dyDescent="0.35">
      <c r="A28" s="2">
        <f>'Biomass from Ecopath'!A27</f>
        <v>22</v>
      </c>
      <c r="B28" t="str">
        <f>'Biomass from Ecopath'!B27</f>
        <v>Chinook3-H-emar2</v>
      </c>
      <c r="C28">
        <f>'Biomass from Ecopath'!C27</f>
        <v>3.9190960000000004E-3</v>
      </c>
      <c r="D28" s="2">
        <v>1</v>
      </c>
      <c r="E28" s="2">
        <v>1</v>
      </c>
      <c r="F28" s="17">
        <f t="shared" si="0"/>
        <v>1.056500388741778E-5</v>
      </c>
      <c r="G28" s="14">
        <f t="shared" si="7"/>
        <v>3.9190960000000004E-3</v>
      </c>
      <c r="H28" s="24">
        <f t="shared" si="1"/>
        <v>1.0857741664976131E-4</v>
      </c>
      <c r="I28" s="29">
        <f t="shared" si="8"/>
        <v>1.0857741664976131E-4</v>
      </c>
      <c r="J28" s="28">
        <f t="shared" si="9"/>
        <v>1</v>
      </c>
      <c r="K28" s="15">
        <f t="shared" si="12"/>
        <v>4.3478260869565216E-2</v>
      </c>
      <c r="L28" s="34" t="str">
        <f t="shared" si="10"/>
        <v>Chinook3-H-emar2</v>
      </c>
      <c r="M28" s="36">
        <f t="shared" si="17"/>
        <v>2.7144354162440328E-5</v>
      </c>
      <c r="N28" s="12">
        <f t="shared" si="11"/>
        <v>2.7144354162440328E-5</v>
      </c>
      <c r="O28" s="39">
        <f t="shared" si="18"/>
        <v>6.926177404799558E-3</v>
      </c>
      <c r="P28" s="39">
        <f t="shared" si="19"/>
        <v>4.2735042735042722E-2</v>
      </c>
      <c r="Q28" s="2">
        <f t="shared" si="13"/>
        <v>0.52034261241970003</v>
      </c>
    </row>
    <row r="29" spans="1:17" x14ac:dyDescent="0.35">
      <c r="A29" s="2">
        <f>'Biomass from Ecopath'!A28</f>
        <v>23</v>
      </c>
      <c r="B29" t="str">
        <f>'Biomass from Ecopath'!B28</f>
        <v>Chinook4-H-emar3</v>
      </c>
      <c r="C29">
        <f>'Biomass from Ecopath'!C28</f>
        <v>7.9950490000000006E-3</v>
      </c>
      <c r="D29" s="2">
        <v>1</v>
      </c>
      <c r="E29" s="2">
        <v>1</v>
      </c>
      <c r="F29" s="17">
        <f t="shared" si="0"/>
        <v>2.1552859068799448E-5</v>
      </c>
      <c r="G29" s="14">
        <f t="shared" si="7"/>
        <v>7.9950490000000006E-3</v>
      </c>
      <c r="H29" s="24">
        <f t="shared" si="1"/>
        <v>2.215005109362612E-4</v>
      </c>
      <c r="I29" s="29">
        <f t="shared" si="8"/>
        <v>2.215005109362612E-4</v>
      </c>
      <c r="J29" s="28">
        <f t="shared" si="9"/>
        <v>1</v>
      </c>
      <c r="K29" s="15">
        <f t="shared" si="12"/>
        <v>4.3478260869565216E-2</v>
      </c>
      <c r="L29" s="34" t="str">
        <f t="shared" si="10"/>
        <v>Chinook4-H-emar3</v>
      </c>
      <c r="M29" s="36">
        <f t="shared" si="17"/>
        <v>5.53751277340653E-5</v>
      </c>
      <c r="N29" s="12">
        <f t="shared" si="11"/>
        <v>5.53751277340653E-5</v>
      </c>
      <c r="O29" s="39">
        <f t="shared" si="18"/>
        <v>6.9261774047995571E-3</v>
      </c>
      <c r="P29" s="39">
        <f t="shared" si="19"/>
        <v>4.2735042735042715E-2</v>
      </c>
      <c r="Q29" s="2">
        <f t="shared" si="13"/>
        <v>0.52034261241970003</v>
      </c>
    </row>
    <row r="30" spans="1:17" x14ac:dyDescent="0.35">
      <c r="A30" s="2">
        <f>'Biomass from Ecopath'!A29</f>
        <v>24</v>
      </c>
      <c r="B30" t="str">
        <f>'Biomass from Ecopath'!B29</f>
        <v>Chinook5-H-mat</v>
      </c>
      <c r="C30">
        <f>'Biomass from Ecopath'!C29</f>
        <v>0.24278150000000001</v>
      </c>
      <c r="D30" s="2">
        <v>0</v>
      </c>
      <c r="E30" s="2">
        <v>1</v>
      </c>
      <c r="F30" s="17">
        <f t="shared" si="0"/>
        <v>6.5448447583144683E-4</v>
      </c>
      <c r="G30" s="14">
        <f t="shared" si="7"/>
        <v>0</v>
      </c>
      <c r="H30" s="24">
        <f t="shared" si="1"/>
        <v>0</v>
      </c>
      <c r="I30" s="29">
        <f t="shared" si="8"/>
        <v>0</v>
      </c>
      <c r="J30" s="28">
        <f t="shared" si="9"/>
        <v>0</v>
      </c>
      <c r="K30" s="15">
        <f t="shared" si="12"/>
        <v>0</v>
      </c>
      <c r="L30" s="34" t="str">
        <f t="shared" si="10"/>
        <v>Chinook5-H-mat</v>
      </c>
      <c r="M30" s="36">
        <f t="shared" si="17"/>
        <v>0</v>
      </c>
      <c r="N30" s="12">
        <f t="shared" si="11"/>
        <v>0</v>
      </c>
      <c r="O30" s="39">
        <f t="shared" si="18"/>
        <v>0</v>
      </c>
      <c r="P30" s="39">
        <f t="shared" si="19"/>
        <v>0</v>
      </c>
      <c r="Q30" s="2">
        <f t="shared" si="13"/>
        <v>-1</v>
      </c>
    </row>
    <row r="31" spans="1:17" x14ac:dyDescent="0.35">
      <c r="A31" s="2">
        <f>'Biomass from Ecopath'!A30</f>
        <v>25</v>
      </c>
      <c r="B31" t="str">
        <f>'Biomass from Ecopath'!B30</f>
        <v>Chinook6-H-spwn</v>
      </c>
      <c r="C31">
        <f>'Biomass from Ecopath'!C30</f>
        <v>0.30424639999999997</v>
      </c>
      <c r="D31" s="2">
        <v>0</v>
      </c>
      <c r="E31" s="2">
        <v>1</v>
      </c>
      <c r="F31" s="17">
        <f t="shared" si="0"/>
        <v>8.2018006160932636E-4</v>
      </c>
      <c r="G31" s="14">
        <f t="shared" si="7"/>
        <v>0</v>
      </c>
      <c r="H31" s="24">
        <f t="shared" si="1"/>
        <v>0</v>
      </c>
      <c r="I31" s="29">
        <f t="shared" si="8"/>
        <v>0</v>
      </c>
      <c r="J31" s="28">
        <f t="shared" si="9"/>
        <v>0</v>
      </c>
      <c r="K31" s="15">
        <f t="shared" si="12"/>
        <v>0</v>
      </c>
      <c r="L31" s="34" t="str">
        <f t="shared" si="10"/>
        <v>Chinook6-H-spwn</v>
      </c>
      <c r="M31" s="36">
        <f t="shared" si="17"/>
        <v>0</v>
      </c>
      <c r="N31" s="12">
        <f t="shared" si="11"/>
        <v>0</v>
      </c>
      <c r="O31" s="39">
        <f t="shared" si="18"/>
        <v>0</v>
      </c>
      <c r="P31" s="39">
        <f t="shared" si="19"/>
        <v>0</v>
      </c>
      <c r="Q31" s="2">
        <f t="shared" si="13"/>
        <v>-1</v>
      </c>
    </row>
    <row r="32" spans="1:17" s="8" customFormat="1" x14ac:dyDescent="0.35">
      <c r="A32" s="9">
        <f>'Biomass from Ecopath'!A31</f>
        <v>0</v>
      </c>
      <c r="B32" s="8" t="str">
        <f>'Biomass from Ecopath'!B31</f>
        <v>CHINOOK-WO</v>
      </c>
      <c r="C32" s="8">
        <f>'Biomass from Ecopath'!C31</f>
        <v>0</v>
      </c>
      <c r="E32" s="9"/>
      <c r="F32" s="18">
        <f t="shared" si="0"/>
        <v>0</v>
      </c>
      <c r="G32" s="22">
        <f t="shared" si="7"/>
        <v>0</v>
      </c>
      <c r="H32" s="25">
        <f t="shared" si="1"/>
        <v>0</v>
      </c>
      <c r="I32" s="30">
        <f t="shared" si="8"/>
        <v>0</v>
      </c>
      <c r="J32" s="31">
        <f t="shared" si="9"/>
        <v>0</v>
      </c>
      <c r="K32" s="45">
        <f t="shared" si="12"/>
        <v>0</v>
      </c>
      <c r="L32" s="35" t="str">
        <f t="shared" si="10"/>
        <v>CHINOOK-WO</v>
      </c>
      <c r="M32" s="37"/>
      <c r="N32" s="48"/>
      <c r="O32" s="41"/>
      <c r="P32" s="41"/>
      <c r="Q32" s="9">
        <f t="shared" si="13"/>
        <v>-1</v>
      </c>
    </row>
    <row r="33" spans="1:17" x14ac:dyDescent="0.35">
      <c r="A33" s="2">
        <f>'Biomass from Ecopath'!A32</f>
        <v>26</v>
      </c>
      <c r="B33" t="str">
        <f>'Biomass from Ecopath'!B32</f>
        <v>Chinook1-WO-frsh</v>
      </c>
      <c r="C33">
        <f>'Biomass from Ecopath'!C32</f>
        <v>6.6317280000000001E-5</v>
      </c>
      <c r="D33" s="2">
        <v>0</v>
      </c>
      <c r="E33" s="2">
        <v>1</v>
      </c>
      <c r="F33" s="17">
        <f t="shared" si="0"/>
        <v>1.7877651402338022E-7</v>
      </c>
      <c r="G33" s="14">
        <f t="shared" si="7"/>
        <v>0</v>
      </c>
      <c r="H33" s="24">
        <f t="shared" si="1"/>
        <v>0</v>
      </c>
      <c r="I33" s="29">
        <f t="shared" si="8"/>
        <v>0</v>
      </c>
      <c r="J33" s="28">
        <f t="shared" si="9"/>
        <v>0</v>
      </c>
      <c r="K33" s="15">
        <f t="shared" si="12"/>
        <v>0</v>
      </c>
      <c r="L33" s="34" t="str">
        <f t="shared" si="10"/>
        <v>Chinook1-WO-frsh</v>
      </c>
      <c r="M33" s="36">
        <f t="shared" ref="M33:M39" si="20">I33*(1-$F$2)</f>
        <v>0</v>
      </c>
      <c r="N33" s="13">
        <f t="shared" si="11"/>
        <v>0</v>
      </c>
      <c r="O33" s="39">
        <f t="shared" ref="O33:O39" si="21">M33/F33/$C$88</f>
        <v>0</v>
      </c>
      <c r="P33" s="39">
        <f t="shared" ref="P33:P39" si="22">O33/$O$87</f>
        <v>0</v>
      </c>
      <c r="Q33" s="2">
        <f t="shared" si="13"/>
        <v>-1</v>
      </c>
    </row>
    <row r="34" spans="1:17" x14ac:dyDescent="0.35">
      <c r="A34" s="2">
        <f>'Biomass from Ecopath'!A33</f>
        <v>27</v>
      </c>
      <c r="B34" t="str">
        <f>'Biomass from Ecopath'!B33</f>
        <v>Chinook2-WO-emar1</v>
      </c>
      <c r="C34">
        <f>'Biomass from Ecopath'!C33</f>
        <v>1.6000000000000001E-3</v>
      </c>
      <c r="D34" s="2">
        <v>1</v>
      </c>
      <c r="E34" s="2">
        <v>1</v>
      </c>
      <c r="F34" s="17">
        <f t="shared" si="0"/>
        <v>4.3132411708895232E-6</v>
      </c>
      <c r="G34" s="14">
        <f t="shared" si="7"/>
        <v>1.6000000000000001E-3</v>
      </c>
      <c r="H34" s="24">
        <f t="shared" si="1"/>
        <v>4.432753539071717E-5</v>
      </c>
      <c r="I34" s="29">
        <f t="shared" si="8"/>
        <v>4.432753539071717E-5</v>
      </c>
      <c r="J34" s="28">
        <f t="shared" si="9"/>
        <v>1</v>
      </c>
      <c r="K34" s="15">
        <f t="shared" si="12"/>
        <v>4.3478260869565216E-2</v>
      </c>
      <c r="L34" s="34" t="str">
        <f t="shared" si="10"/>
        <v>Chinook2-WO-emar1</v>
      </c>
      <c r="M34" s="36">
        <f t="shared" si="20"/>
        <v>1.1081883847679293E-5</v>
      </c>
      <c r="N34" s="13">
        <f t="shared" si="11"/>
        <v>1.1081883847679293E-5</v>
      </c>
      <c r="O34" s="39">
        <f t="shared" si="21"/>
        <v>6.926177404799558E-3</v>
      </c>
      <c r="P34" s="39">
        <f t="shared" si="22"/>
        <v>4.2735042735042722E-2</v>
      </c>
      <c r="Q34" s="2">
        <f t="shared" si="13"/>
        <v>0.52034261241970003</v>
      </c>
    </row>
    <row r="35" spans="1:17" x14ac:dyDescent="0.35">
      <c r="A35" s="2">
        <f>'Biomass from Ecopath'!A34</f>
        <v>28</v>
      </c>
      <c r="B35" t="str">
        <f>'Biomass from Ecopath'!B34</f>
        <v>Chinook3-WO-emar2</v>
      </c>
      <c r="C35">
        <f>'Biomass from Ecopath'!C34</f>
        <v>1.9992590000000001E-2</v>
      </c>
      <c r="D35" s="2">
        <v>1</v>
      </c>
      <c r="E35" s="2">
        <v>1</v>
      </c>
      <c r="F35" s="17">
        <f t="shared" si="0"/>
        <v>5.3895538937946366E-5</v>
      </c>
      <c r="G35" s="14">
        <f t="shared" si="7"/>
        <v>1.9992590000000001E-2</v>
      </c>
      <c r="H35" s="24">
        <f t="shared" si="1"/>
        <v>5.5388890048568634E-4</v>
      </c>
      <c r="I35" s="29">
        <f t="shared" si="8"/>
        <v>5.5388890048568634E-4</v>
      </c>
      <c r="J35" s="28">
        <f t="shared" si="9"/>
        <v>1</v>
      </c>
      <c r="K35" s="15">
        <f t="shared" si="12"/>
        <v>4.3478260869565216E-2</v>
      </c>
      <c r="L35" s="34" t="str">
        <f t="shared" si="10"/>
        <v>Chinook3-WO-emar2</v>
      </c>
      <c r="M35" s="36">
        <f t="shared" si="20"/>
        <v>1.3847222512142158E-4</v>
      </c>
      <c r="N35" s="13">
        <f t="shared" si="11"/>
        <v>1.3847222512142158E-4</v>
      </c>
      <c r="O35" s="39">
        <f t="shared" si="21"/>
        <v>6.9261774047995571E-3</v>
      </c>
      <c r="P35" s="39">
        <f t="shared" si="22"/>
        <v>4.2735042735042715E-2</v>
      </c>
      <c r="Q35" s="2">
        <f t="shared" si="13"/>
        <v>0.52034261241970003</v>
      </c>
    </row>
    <row r="36" spans="1:17" x14ac:dyDescent="0.35">
      <c r="A36" s="2">
        <f>'Biomass from Ecopath'!A35</f>
        <v>29</v>
      </c>
      <c r="B36" t="str">
        <f>'Biomass from Ecopath'!B35</f>
        <v>Chinook4-WO-emar3</v>
      </c>
      <c r="C36">
        <f>'Biomass from Ecopath'!C35</f>
        <v>4.0785370000000001E-2</v>
      </c>
      <c r="D36" s="2">
        <v>1</v>
      </c>
      <c r="E36" s="2">
        <v>1</v>
      </c>
      <c r="F36" s="17">
        <f t="shared" si="0"/>
        <v>1.0994821065872653E-4</v>
      </c>
      <c r="G36" s="14">
        <f t="shared" si="7"/>
        <v>4.0785370000000001E-2</v>
      </c>
      <c r="H36" s="24">
        <f t="shared" si="1"/>
        <v>1.1299468325615589E-3</v>
      </c>
      <c r="I36" s="29">
        <f t="shared" si="8"/>
        <v>1.1299468325615589E-3</v>
      </c>
      <c r="J36" s="28">
        <f t="shared" si="9"/>
        <v>1</v>
      </c>
      <c r="K36" s="15">
        <f t="shared" si="12"/>
        <v>4.3478260869565216E-2</v>
      </c>
      <c r="L36" s="34" t="str">
        <f t="shared" si="10"/>
        <v>Chinook4-WO-emar3</v>
      </c>
      <c r="M36" s="36">
        <f t="shared" si="20"/>
        <v>2.8248670814038973E-4</v>
      </c>
      <c r="N36" s="13">
        <f t="shared" si="11"/>
        <v>2.8248670814038973E-4</v>
      </c>
      <c r="O36" s="39">
        <f t="shared" si="21"/>
        <v>6.9261774047995571E-3</v>
      </c>
      <c r="P36" s="39">
        <f t="shared" si="22"/>
        <v>4.2735042735042715E-2</v>
      </c>
      <c r="Q36" s="2">
        <f t="shared" si="13"/>
        <v>0.52034261241970003</v>
      </c>
    </row>
    <row r="37" spans="1:17" x14ac:dyDescent="0.35">
      <c r="A37" s="2">
        <f>'Biomass from Ecopath'!A36</f>
        <v>30</v>
      </c>
      <c r="B37" t="str">
        <f>'Biomass from Ecopath'!B36</f>
        <v>Chinook5-WO-mat</v>
      </c>
      <c r="C37">
        <f>'Biomass from Ecopath'!C36</f>
        <v>1.2385079999999999</v>
      </c>
      <c r="D37" s="2">
        <v>0</v>
      </c>
      <c r="E37" s="2">
        <v>1</v>
      </c>
      <c r="F37" s="17">
        <f t="shared" si="0"/>
        <v>3.3387398100475259E-3</v>
      </c>
      <c r="G37" s="14">
        <f t="shared" si="7"/>
        <v>0</v>
      </c>
      <c r="H37" s="24">
        <f t="shared" si="1"/>
        <v>0</v>
      </c>
      <c r="I37" s="29">
        <f t="shared" si="8"/>
        <v>0</v>
      </c>
      <c r="J37" s="28">
        <f t="shared" si="9"/>
        <v>0</v>
      </c>
      <c r="K37" s="15">
        <f t="shared" si="12"/>
        <v>0</v>
      </c>
      <c r="L37" s="34" t="str">
        <f t="shared" si="10"/>
        <v>Chinook5-WO-mat</v>
      </c>
      <c r="M37" s="36">
        <f t="shared" si="20"/>
        <v>0</v>
      </c>
      <c r="N37" s="13">
        <f t="shared" si="11"/>
        <v>0</v>
      </c>
      <c r="O37" s="39">
        <f t="shared" si="21"/>
        <v>0</v>
      </c>
      <c r="P37" s="39">
        <f t="shared" si="22"/>
        <v>0</v>
      </c>
      <c r="Q37" s="2">
        <f t="shared" si="13"/>
        <v>-1</v>
      </c>
    </row>
    <row r="38" spans="1:17" x14ac:dyDescent="0.35">
      <c r="A38" s="2">
        <f>'Biomass from Ecopath'!A37</f>
        <v>31</v>
      </c>
      <c r="B38" t="str">
        <f>'Biomass from Ecopath'!B37</f>
        <v>Chinook6-WO-spwn</v>
      </c>
      <c r="C38">
        <f>'Biomass from Ecopath'!C37</f>
        <v>0.6532715</v>
      </c>
      <c r="D38" s="2">
        <v>0</v>
      </c>
      <c r="E38" s="2">
        <v>1</v>
      </c>
      <c r="F38" s="17">
        <f t="shared" si="0"/>
        <v>1.7610734559804721E-3</v>
      </c>
      <c r="G38" s="14">
        <f t="shared" si="7"/>
        <v>0</v>
      </c>
      <c r="H38" s="24">
        <f t="shared" si="1"/>
        <v>0</v>
      </c>
      <c r="I38" s="29">
        <f t="shared" si="8"/>
        <v>0</v>
      </c>
      <c r="J38" s="28">
        <f t="shared" si="9"/>
        <v>0</v>
      </c>
      <c r="K38" s="15">
        <f t="shared" si="12"/>
        <v>0</v>
      </c>
      <c r="L38" s="34" t="str">
        <f t="shared" si="10"/>
        <v>Chinook6-WO-spwn</v>
      </c>
      <c r="M38" s="36">
        <f t="shared" si="20"/>
        <v>0</v>
      </c>
      <c r="N38" s="13">
        <f t="shared" si="11"/>
        <v>0</v>
      </c>
      <c r="O38" s="39">
        <f t="shared" si="21"/>
        <v>0</v>
      </c>
      <c r="P38" s="39">
        <f t="shared" si="22"/>
        <v>0</v>
      </c>
      <c r="Q38" s="2">
        <f t="shared" si="13"/>
        <v>-1</v>
      </c>
    </row>
    <row r="39" spans="1:17" x14ac:dyDescent="0.35">
      <c r="A39" s="2">
        <f>'Biomass from Ecopath'!A38</f>
        <v>32</v>
      </c>
      <c r="B39" t="str">
        <f>'Biomass from Ecopath'!B38</f>
        <v>Chinook7-WO-mori</v>
      </c>
      <c r="C39">
        <f>'Biomass from Ecopath'!C38</f>
        <v>0.69159499999999996</v>
      </c>
      <c r="D39" s="2">
        <v>0</v>
      </c>
      <c r="E39" s="2">
        <v>1</v>
      </c>
      <c r="F39" s="17">
        <f t="shared" si="0"/>
        <v>1.8643850172383374E-3</v>
      </c>
      <c r="G39" s="14">
        <f t="shared" si="7"/>
        <v>0</v>
      </c>
      <c r="H39" s="24">
        <f t="shared" si="1"/>
        <v>0</v>
      </c>
      <c r="I39" s="29">
        <f t="shared" si="8"/>
        <v>0</v>
      </c>
      <c r="J39" s="28">
        <f t="shared" si="9"/>
        <v>0</v>
      </c>
      <c r="K39" s="15">
        <f t="shared" si="12"/>
        <v>0</v>
      </c>
      <c r="L39" s="34" t="str">
        <f t="shared" si="10"/>
        <v>Chinook7-WO-mori</v>
      </c>
      <c r="M39" s="36">
        <f t="shared" si="20"/>
        <v>0</v>
      </c>
      <c r="N39" s="13">
        <f t="shared" si="11"/>
        <v>0</v>
      </c>
      <c r="O39" s="39">
        <f t="shared" si="21"/>
        <v>0</v>
      </c>
      <c r="P39" s="39">
        <f t="shared" si="22"/>
        <v>0</v>
      </c>
      <c r="Q39" s="2">
        <f t="shared" si="13"/>
        <v>-1</v>
      </c>
    </row>
    <row r="40" spans="1:17" s="8" customFormat="1" x14ac:dyDescent="0.35">
      <c r="A40" s="9">
        <f>'Biomass from Ecopath'!A39</f>
        <v>0</v>
      </c>
      <c r="B40" s="8" t="str">
        <f>'Biomass from Ecopath'!B39</f>
        <v>CHINOOK-WS</v>
      </c>
      <c r="C40" s="8">
        <f>'Biomass from Ecopath'!C39</f>
        <v>0</v>
      </c>
      <c r="E40" s="9"/>
      <c r="F40" s="18">
        <f t="shared" si="0"/>
        <v>0</v>
      </c>
      <c r="G40" s="22">
        <f t="shared" si="7"/>
        <v>0</v>
      </c>
      <c r="H40" s="25">
        <f t="shared" si="1"/>
        <v>0</v>
      </c>
      <c r="I40" s="30">
        <f t="shared" si="8"/>
        <v>0</v>
      </c>
      <c r="J40" s="31">
        <f t="shared" si="9"/>
        <v>0</v>
      </c>
      <c r="K40" s="45">
        <f t="shared" si="12"/>
        <v>0</v>
      </c>
      <c r="L40" s="35" t="str">
        <f t="shared" si="10"/>
        <v>CHINOOK-WS</v>
      </c>
      <c r="M40" s="37"/>
      <c r="N40" s="48"/>
      <c r="O40" s="41"/>
      <c r="P40" s="41"/>
      <c r="Q40" s="9">
        <f t="shared" si="13"/>
        <v>-1</v>
      </c>
    </row>
    <row r="41" spans="1:17" x14ac:dyDescent="0.35">
      <c r="A41" s="2">
        <f>'Biomass from Ecopath'!A40</f>
        <v>33</v>
      </c>
      <c r="B41" t="str">
        <f>'Biomass from Ecopath'!B40</f>
        <v>Chinook1-WS-frsh</v>
      </c>
      <c r="C41">
        <f>'Biomass from Ecopath'!C40</f>
        <v>1.431089E-2</v>
      </c>
      <c r="D41" s="2">
        <v>0</v>
      </c>
      <c r="E41" s="2">
        <v>1</v>
      </c>
      <c r="F41" s="17">
        <f t="shared" si="0"/>
        <v>3.8578949962544482E-5</v>
      </c>
      <c r="G41" s="14">
        <f t="shared" si="7"/>
        <v>0</v>
      </c>
      <c r="H41" s="24">
        <f t="shared" si="1"/>
        <v>0</v>
      </c>
      <c r="I41" s="29">
        <f t="shared" si="8"/>
        <v>0</v>
      </c>
      <c r="J41" s="28">
        <f t="shared" si="9"/>
        <v>0</v>
      </c>
      <c r="K41" s="15">
        <f t="shared" si="12"/>
        <v>0</v>
      </c>
      <c r="L41" s="34" t="str">
        <f t="shared" si="10"/>
        <v>Chinook1-WS-frsh</v>
      </c>
      <c r="M41" s="36">
        <f>I41*(1-$F$2)</f>
        <v>0</v>
      </c>
      <c r="N41" s="13">
        <f t="shared" si="11"/>
        <v>0</v>
      </c>
      <c r="O41" s="39">
        <f>M41/F41/$C$88</f>
        <v>0</v>
      </c>
      <c r="P41" s="39">
        <f>O41/$O$87</f>
        <v>0</v>
      </c>
      <c r="Q41" s="2">
        <f t="shared" si="13"/>
        <v>-1</v>
      </c>
    </row>
    <row r="42" spans="1:17" x14ac:dyDescent="0.35">
      <c r="A42" s="2">
        <f>'Biomass from Ecopath'!A41</f>
        <v>34</v>
      </c>
      <c r="B42" t="str">
        <f>'Biomass from Ecopath'!B41</f>
        <v>Chinook2-WS-emar</v>
      </c>
      <c r="C42">
        <f>'Biomass from Ecopath'!C41</f>
        <v>2.8000000000000001E-2</v>
      </c>
      <c r="D42" s="2">
        <v>1</v>
      </c>
      <c r="E42" s="2">
        <v>1</v>
      </c>
      <c r="F42" s="17">
        <f t="shared" si="0"/>
        <v>7.5481720490566667E-5</v>
      </c>
      <c r="G42" s="14">
        <f t="shared" si="7"/>
        <v>2.8000000000000001E-2</v>
      </c>
      <c r="H42" s="24">
        <f t="shared" si="1"/>
        <v>7.757318693375504E-4</v>
      </c>
      <c r="I42" s="29">
        <f t="shared" si="8"/>
        <v>7.757318693375504E-4</v>
      </c>
      <c r="J42" s="28">
        <f t="shared" si="9"/>
        <v>1</v>
      </c>
      <c r="K42" s="15">
        <f t="shared" si="12"/>
        <v>4.3478260869565216E-2</v>
      </c>
      <c r="L42" s="34" t="str">
        <f t="shared" si="10"/>
        <v>Chinook2-WS-emar</v>
      </c>
      <c r="M42" s="36">
        <f>I42*(1-$F$2)</f>
        <v>1.939329673343876E-4</v>
      </c>
      <c r="N42" s="13">
        <f t="shared" si="11"/>
        <v>1.939329673343876E-4</v>
      </c>
      <c r="O42" s="39">
        <f>M42/F42/$C$88</f>
        <v>6.9261774047995571E-3</v>
      </c>
      <c r="P42" s="39">
        <f>O42/$O$87</f>
        <v>4.2735042735042715E-2</v>
      </c>
      <c r="Q42" s="2">
        <f t="shared" si="13"/>
        <v>0.52034261241970003</v>
      </c>
    </row>
    <row r="43" spans="1:17" x14ac:dyDescent="0.35">
      <c r="A43" s="2">
        <f>'Biomass from Ecopath'!A42</f>
        <v>35</v>
      </c>
      <c r="B43" t="str">
        <f>'Biomass from Ecopath'!B42</f>
        <v>Chinook3-WS-mar</v>
      </c>
      <c r="C43">
        <f>'Biomass from Ecopath'!C42</f>
        <v>1.6438089999999999E-2</v>
      </c>
      <c r="D43" s="2">
        <v>1</v>
      </c>
      <c r="E43" s="2">
        <v>0.2</v>
      </c>
      <c r="F43" s="17">
        <f t="shared" si="0"/>
        <v>4.4313404099242099E-5</v>
      </c>
      <c r="G43" s="14">
        <f t="shared" si="7"/>
        <v>3.287618E-3</v>
      </c>
      <c r="H43" s="24">
        <f t="shared" si="1"/>
        <v>9.1082502028849244E-5</v>
      </c>
      <c r="I43" s="29">
        <f t="shared" si="8"/>
        <v>9.1082502028849244E-5</v>
      </c>
      <c r="J43" s="28">
        <f t="shared" si="9"/>
        <v>1</v>
      </c>
      <c r="K43" s="15">
        <f t="shared" si="12"/>
        <v>4.3478260869565216E-2</v>
      </c>
      <c r="L43" s="34" t="str">
        <f t="shared" si="10"/>
        <v>Chinook3-WS-mar</v>
      </c>
      <c r="M43" s="36">
        <f>I43*(1-$F$2)</f>
        <v>2.2770625507212311E-5</v>
      </c>
      <c r="N43" s="13">
        <f t="shared" si="11"/>
        <v>2.2770625507212311E-5</v>
      </c>
      <c r="O43" s="39">
        <f>M43/F43/$C$88</f>
        <v>1.3852354809599115E-3</v>
      </c>
      <c r="P43" s="39">
        <f>O43/$O$87</f>
        <v>8.5470085470085444E-3</v>
      </c>
      <c r="Q43" s="2">
        <f t="shared" si="13"/>
        <v>-0.24064171122994665</v>
      </c>
    </row>
    <row r="44" spans="1:17" x14ac:dyDescent="0.35">
      <c r="A44" s="2">
        <f>'Biomass from Ecopath'!A43</f>
        <v>36</v>
      </c>
      <c r="B44" t="str">
        <f>'Biomass from Ecopath'!B43</f>
        <v>Chinook4-WS-spwn</v>
      </c>
      <c r="C44">
        <f>'Biomass from Ecopath'!C43</f>
        <v>1.215135E-3</v>
      </c>
      <c r="D44" s="2">
        <v>0</v>
      </c>
      <c r="E44" s="2">
        <v>1</v>
      </c>
      <c r="F44" s="17">
        <f t="shared" si="0"/>
        <v>3.2757314438680255E-6</v>
      </c>
      <c r="G44" s="14">
        <f t="shared" si="7"/>
        <v>0</v>
      </c>
      <c r="H44" s="24">
        <f t="shared" si="1"/>
        <v>0</v>
      </c>
      <c r="I44" s="29">
        <f t="shared" si="8"/>
        <v>0</v>
      </c>
      <c r="J44" s="28">
        <f t="shared" si="9"/>
        <v>0</v>
      </c>
      <c r="K44" s="15">
        <f t="shared" si="12"/>
        <v>0</v>
      </c>
      <c r="L44" s="34" t="str">
        <f t="shared" si="10"/>
        <v>Chinook4-WS-spwn</v>
      </c>
      <c r="M44" s="36">
        <f>I44*(1-$F$2)</f>
        <v>0</v>
      </c>
      <c r="N44" s="13">
        <f t="shared" si="11"/>
        <v>0</v>
      </c>
      <c r="O44" s="39">
        <f>M44/F44/$C$88</f>
        <v>0</v>
      </c>
      <c r="P44" s="39">
        <f>O44/$O$87</f>
        <v>0</v>
      </c>
      <c r="Q44" s="2">
        <f t="shared" si="13"/>
        <v>-1</v>
      </c>
    </row>
    <row r="45" spans="1:17" x14ac:dyDescent="0.35">
      <c r="A45" s="2">
        <f>'Biomass from Ecopath'!A44</f>
        <v>37</v>
      </c>
      <c r="B45" t="str">
        <f>'Biomass from Ecopath'!B44</f>
        <v>Chinook5-WS-mori</v>
      </c>
      <c r="C45">
        <f>'Biomass from Ecopath'!C44</f>
        <v>4.0151500000000002E-4</v>
      </c>
      <c r="D45" s="2">
        <v>0</v>
      </c>
      <c r="E45" s="2">
        <v>1</v>
      </c>
      <c r="F45" s="17">
        <f t="shared" si="0"/>
        <v>1.0823943929560668E-6</v>
      </c>
      <c r="G45" s="14">
        <f t="shared" si="7"/>
        <v>0</v>
      </c>
      <c r="H45" s="24">
        <f t="shared" si="1"/>
        <v>0</v>
      </c>
      <c r="I45" s="29">
        <f t="shared" si="8"/>
        <v>0</v>
      </c>
      <c r="J45" s="28">
        <f t="shared" si="9"/>
        <v>0</v>
      </c>
      <c r="K45" s="15">
        <f t="shared" si="12"/>
        <v>0</v>
      </c>
      <c r="L45" s="34" t="str">
        <f t="shared" si="10"/>
        <v>Chinook5-WS-mori</v>
      </c>
      <c r="M45" s="36">
        <f>I45*(1-$F$2)</f>
        <v>0</v>
      </c>
      <c r="N45" s="13">
        <f t="shared" si="11"/>
        <v>0</v>
      </c>
      <c r="O45" s="39">
        <f>M45/F45/$C$88</f>
        <v>0</v>
      </c>
      <c r="P45" s="39">
        <f>O45/$O$87</f>
        <v>0</v>
      </c>
      <c r="Q45" s="2">
        <f t="shared" si="13"/>
        <v>-1</v>
      </c>
    </row>
    <row r="46" spans="1:17" s="8" customFormat="1" x14ac:dyDescent="0.35">
      <c r="A46" s="9">
        <f>'Biomass from Ecopath'!A45</f>
        <v>0</v>
      </c>
      <c r="B46" s="8" t="str">
        <f>'Biomass from Ecopath'!B45</f>
        <v>COHO-H</v>
      </c>
      <c r="C46" s="8">
        <f>'Biomass from Ecopath'!C45</f>
        <v>0</v>
      </c>
      <c r="E46" s="9"/>
      <c r="F46" s="18">
        <f t="shared" si="0"/>
        <v>0</v>
      </c>
      <c r="G46" s="22">
        <f t="shared" si="7"/>
        <v>0</v>
      </c>
      <c r="H46" s="25">
        <f t="shared" si="1"/>
        <v>0</v>
      </c>
      <c r="I46" s="30">
        <f t="shared" si="8"/>
        <v>0</v>
      </c>
      <c r="J46" s="31">
        <f t="shared" si="9"/>
        <v>0</v>
      </c>
      <c r="K46" s="45">
        <f t="shared" ref="K46:K72" si="23">J46/$J$88</f>
        <v>0</v>
      </c>
      <c r="L46" s="35" t="str">
        <f t="shared" si="10"/>
        <v>COHO-H</v>
      </c>
      <c r="M46" s="37"/>
      <c r="N46" s="48"/>
      <c r="O46" s="41"/>
      <c r="P46" s="41"/>
      <c r="Q46" s="9">
        <f t="shared" ref="Q46:Q72" si="24">($A$83*P46-1)/(($A$83-2)*P46+1)</f>
        <v>-1</v>
      </c>
    </row>
    <row r="47" spans="1:17" x14ac:dyDescent="0.35">
      <c r="A47" s="2">
        <f>'Biomass from Ecopath'!A46</f>
        <v>38</v>
      </c>
      <c r="B47" t="str">
        <f>'Biomass from Ecopath'!B46</f>
        <v>Coho1-H-frsh</v>
      </c>
      <c r="C47">
        <f>'Biomass from Ecopath'!C46</f>
        <v>1.0999999999999999E-2</v>
      </c>
      <c r="D47" s="2">
        <v>0</v>
      </c>
      <c r="E47" s="2">
        <v>1</v>
      </c>
      <c r="F47" s="17">
        <f t="shared" si="0"/>
        <v>2.965353304986547E-5</v>
      </c>
      <c r="G47" s="14">
        <f t="shared" si="7"/>
        <v>0</v>
      </c>
      <c r="H47" s="24">
        <f t="shared" si="1"/>
        <v>0</v>
      </c>
      <c r="I47" s="29">
        <f t="shared" si="8"/>
        <v>0</v>
      </c>
      <c r="J47" s="28">
        <f t="shared" si="9"/>
        <v>0</v>
      </c>
      <c r="K47" s="15">
        <f t="shared" si="23"/>
        <v>0</v>
      </c>
      <c r="L47" s="34" t="str">
        <f t="shared" si="10"/>
        <v>Coho1-H-frsh</v>
      </c>
      <c r="M47" s="36">
        <f>I47*(1-$F$2)</f>
        <v>0</v>
      </c>
      <c r="N47" s="49">
        <f t="shared" si="11"/>
        <v>0</v>
      </c>
      <c r="O47" s="39">
        <f>M47/F47/$C$88</f>
        <v>0</v>
      </c>
      <c r="P47" s="39">
        <f>O47/$O$87</f>
        <v>0</v>
      </c>
      <c r="Q47" s="2">
        <f t="shared" si="24"/>
        <v>-1</v>
      </c>
    </row>
    <row r="48" spans="1:17" x14ac:dyDescent="0.35">
      <c r="A48" s="2">
        <f>'Biomass from Ecopath'!A47</f>
        <v>39</v>
      </c>
      <c r="B48" t="str">
        <f>'Biomass from Ecopath'!B47</f>
        <v>Coho2-H-emar</v>
      </c>
      <c r="C48">
        <f>'Biomass from Ecopath'!C47</f>
        <v>9.619318E-3</v>
      </c>
      <c r="D48" s="2">
        <v>1</v>
      </c>
      <c r="E48" s="2">
        <v>1</v>
      </c>
      <c r="F48" s="17">
        <f t="shared" si="0"/>
        <v>2.5931524020924166E-5</v>
      </c>
      <c r="G48" s="14">
        <f t="shared" si="7"/>
        <v>9.619318E-3</v>
      </c>
      <c r="H48" s="24">
        <f t="shared" si="1"/>
        <v>2.6650041192472667E-4</v>
      </c>
      <c r="I48" s="29">
        <f t="shared" si="8"/>
        <v>2.6650041192472667E-4</v>
      </c>
      <c r="J48" s="28">
        <f t="shared" si="9"/>
        <v>1</v>
      </c>
      <c r="K48" s="15">
        <f t="shared" si="23"/>
        <v>4.3478260869565216E-2</v>
      </c>
      <c r="L48" s="34" t="str">
        <f t="shared" si="10"/>
        <v>Coho2-H-emar</v>
      </c>
      <c r="M48" s="36">
        <f>I48*(1-$F$2)</f>
        <v>6.6625102981181667E-5</v>
      </c>
      <c r="N48" s="49">
        <f t="shared" si="11"/>
        <v>6.6625102981181667E-5</v>
      </c>
      <c r="O48" s="39">
        <f>M48/F48/$C$88</f>
        <v>6.926177404799558E-3</v>
      </c>
      <c r="P48" s="39">
        <f>O48/$O$87</f>
        <v>4.2735042735042722E-2</v>
      </c>
      <c r="Q48" s="2">
        <f t="shared" si="24"/>
        <v>0.52034261241970003</v>
      </c>
    </row>
    <row r="49" spans="1:17" x14ac:dyDescent="0.35">
      <c r="A49" s="2">
        <f>'Biomass from Ecopath'!A48</f>
        <v>40</v>
      </c>
      <c r="B49" t="str">
        <f>'Biomass from Ecopath'!B48</f>
        <v>Coho3-H-mar</v>
      </c>
      <c r="C49">
        <f>'Biomass from Ecopath'!C48</f>
        <v>2.7441039999999998E-3</v>
      </c>
      <c r="D49" s="2">
        <v>0</v>
      </c>
      <c r="E49" s="2">
        <v>0.2</v>
      </c>
      <c r="F49" s="17">
        <f t="shared" si="0"/>
        <v>7.3974889687516398E-6</v>
      </c>
      <c r="G49" s="14">
        <f t="shared" si="7"/>
        <v>0</v>
      </c>
      <c r="H49" s="24">
        <f t="shared" si="1"/>
        <v>0</v>
      </c>
      <c r="I49" s="29">
        <f t="shared" si="8"/>
        <v>0</v>
      </c>
      <c r="J49" s="28">
        <f t="shared" si="9"/>
        <v>0</v>
      </c>
      <c r="K49" s="15">
        <f t="shared" si="23"/>
        <v>0</v>
      </c>
      <c r="L49" s="34" t="str">
        <f t="shared" si="10"/>
        <v>Coho3-H-mar</v>
      </c>
      <c r="M49" s="36">
        <f>I49*(1-$F$2)</f>
        <v>0</v>
      </c>
      <c r="N49" s="49">
        <f t="shared" si="11"/>
        <v>0</v>
      </c>
      <c r="O49" s="39">
        <f>M49/F49/$C$88</f>
        <v>0</v>
      </c>
      <c r="P49" s="39">
        <f>O49/$O$87</f>
        <v>0</v>
      </c>
      <c r="Q49" s="2">
        <f t="shared" si="24"/>
        <v>-1</v>
      </c>
    </row>
    <row r="50" spans="1:17" x14ac:dyDescent="0.35">
      <c r="A50" s="2">
        <f>'Biomass from Ecopath'!A49</f>
        <v>41</v>
      </c>
      <c r="B50" t="str">
        <f>'Biomass from Ecopath'!B49</f>
        <v>Coho4-H-spwn</v>
      </c>
      <c r="C50">
        <f>'Biomass from Ecopath'!C49</f>
        <v>8.3813509999999998E-4</v>
      </c>
      <c r="D50" s="2">
        <v>0</v>
      </c>
      <c r="E50" s="2">
        <v>1</v>
      </c>
      <c r="F50" s="17">
        <f t="shared" si="0"/>
        <v>2.259424262554755E-6</v>
      </c>
      <c r="G50" s="14">
        <f t="shared" si="7"/>
        <v>0</v>
      </c>
      <c r="H50" s="24">
        <f t="shared" si="1"/>
        <v>0</v>
      </c>
      <c r="I50" s="29">
        <f t="shared" si="8"/>
        <v>0</v>
      </c>
      <c r="J50" s="28">
        <f t="shared" si="9"/>
        <v>0</v>
      </c>
      <c r="K50" s="15">
        <f t="shared" si="23"/>
        <v>0</v>
      </c>
      <c r="L50" s="34" t="str">
        <f t="shared" si="10"/>
        <v>Coho4-H-spwn</v>
      </c>
      <c r="M50" s="36">
        <f>I50*(1-$F$2)</f>
        <v>0</v>
      </c>
      <c r="N50" s="49">
        <f t="shared" si="11"/>
        <v>0</v>
      </c>
      <c r="O50" s="39">
        <f>M50/F50/$C$88</f>
        <v>0</v>
      </c>
      <c r="P50" s="39">
        <f>O50/$O$87</f>
        <v>0</v>
      </c>
      <c r="Q50" s="2">
        <f t="shared" si="24"/>
        <v>-1</v>
      </c>
    </row>
    <row r="51" spans="1:17" s="8" customFormat="1" x14ac:dyDescent="0.35">
      <c r="A51" s="9">
        <f>'Biomass from Ecopath'!A50</f>
        <v>0</v>
      </c>
      <c r="B51" s="8" t="str">
        <f>'Biomass from Ecopath'!B50</f>
        <v>COHO-W</v>
      </c>
      <c r="C51" s="8">
        <f>'Biomass from Ecopath'!C50</f>
        <v>0</v>
      </c>
      <c r="E51" s="9"/>
      <c r="F51" s="18">
        <f t="shared" si="0"/>
        <v>0</v>
      </c>
      <c r="G51" s="22">
        <f t="shared" si="7"/>
        <v>0</v>
      </c>
      <c r="H51" s="25">
        <f t="shared" si="1"/>
        <v>0</v>
      </c>
      <c r="I51" s="30">
        <f t="shared" si="8"/>
        <v>0</v>
      </c>
      <c r="J51" s="31">
        <f t="shared" si="9"/>
        <v>0</v>
      </c>
      <c r="K51" s="45">
        <f t="shared" si="23"/>
        <v>0</v>
      </c>
      <c r="L51" s="35" t="str">
        <f t="shared" si="10"/>
        <v>COHO-W</v>
      </c>
      <c r="M51" s="37"/>
      <c r="N51" s="48"/>
      <c r="O51" s="41"/>
      <c r="P51" s="41"/>
      <c r="Q51" s="9">
        <f t="shared" si="24"/>
        <v>-1</v>
      </c>
    </row>
    <row r="52" spans="1:17" x14ac:dyDescent="0.35">
      <c r="A52" s="2">
        <f>'Biomass from Ecopath'!A51</f>
        <v>42</v>
      </c>
      <c r="B52" t="str">
        <f>'Biomass from Ecopath'!B51</f>
        <v>Coho1-W-frsh</v>
      </c>
      <c r="C52">
        <f>'Biomass from Ecopath'!C51</f>
        <v>4.9171890000000003E-2</v>
      </c>
      <c r="D52" s="2">
        <v>0</v>
      </c>
      <c r="E52" s="2">
        <v>1</v>
      </c>
      <c r="F52" s="17">
        <f t="shared" si="0"/>
        <v>1.3255638774903179E-4</v>
      </c>
      <c r="G52" s="14">
        <f t="shared" si="7"/>
        <v>0</v>
      </c>
      <c r="H52" s="24">
        <f t="shared" si="1"/>
        <v>0</v>
      </c>
      <c r="I52" s="29">
        <f t="shared" si="8"/>
        <v>0</v>
      </c>
      <c r="J52" s="28">
        <f t="shared" si="9"/>
        <v>0</v>
      </c>
      <c r="K52" s="15">
        <f t="shared" si="23"/>
        <v>0</v>
      </c>
      <c r="L52" s="34" t="str">
        <f t="shared" si="10"/>
        <v>Coho1-W-frsh</v>
      </c>
      <c r="M52" s="36">
        <f>I52*(1-$F$2)</f>
        <v>0</v>
      </c>
      <c r="N52" s="13">
        <f t="shared" si="11"/>
        <v>0</v>
      </c>
      <c r="O52" s="39">
        <f>M52/F52/$C$88</f>
        <v>0</v>
      </c>
      <c r="P52" s="39">
        <f>O52/$O$87</f>
        <v>0</v>
      </c>
      <c r="Q52" s="2">
        <f t="shared" si="24"/>
        <v>-1</v>
      </c>
    </row>
    <row r="53" spans="1:17" x14ac:dyDescent="0.35">
      <c r="A53" s="2">
        <f>'Biomass from Ecopath'!A52</f>
        <v>43</v>
      </c>
      <c r="B53" t="str">
        <f>'Biomass from Ecopath'!B52</f>
        <v>Coho2-W-emar</v>
      </c>
      <c r="C53">
        <f>'Biomass from Ecopath'!C52</f>
        <v>4.2999999999999997E-2</v>
      </c>
      <c r="D53" s="2">
        <v>1</v>
      </c>
      <c r="E53" s="2">
        <v>1</v>
      </c>
      <c r="F53" s="17">
        <f t="shared" si="0"/>
        <v>1.1591835646765593E-4</v>
      </c>
      <c r="G53" s="14">
        <f t="shared" si="7"/>
        <v>4.2999999999999997E-2</v>
      </c>
      <c r="H53" s="24">
        <f t="shared" si="1"/>
        <v>1.1913025136255238E-3</v>
      </c>
      <c r="I53" s="29">
        <f t="shared" si="8"/>
        <v>1.1913025136255238E-3</v>
      </c>
      <c r="J53" s="28">
        <f t="shared" si="9"/>
        <v>1</v>
      </c>
      <c r="K53" s="15">
        <f t="shared" si="23"/>
        <v>4.3478260869565216E-2</v>
      </c>
      <c r="L53" s="34" t="str">
        <f t="shared" si="10"/>
        <v>Coho2-W-emar</v>
      </c>
      <c r="M53" s="36">
        <f>I53*(1-$F$2)</f>
        <v>2.9782562840638096E-4</v>
      </c>
      <c r="N53" s="13">
        <f t="shared" si="11"/>
        <v>2.9782562840638096E-4</v>
      </c>
      <c r="O53" s="39">
        <f>M53/F53/$C$88</f>
        <v>6.926177404799558E-3</v>
      </c>
      <c r="P53" s="39">
        <f>O53/$O$87</f>
        <v>4.2735042735042722E-2</v>
      </c>
      <c r="Q53" s="2">
        <f t="shared" si="24"/>
        <v>0.52034261241970003</v>
      </c>
    </row>
    <row r="54" spans="1:17" x14ac:dyDescent="0.35">
      <c r="A54" s="2">
        <f>'Biomass from Ecopath'!A53</f>
        <v>44</v>
      </c>
      <c r="B54" t="str">
        <f>'Biomass from Ecopath'!B53</f>
        <v>Coho3-W-mar</v>
      </c>
      <c r="C54">
        <f>'Biomass from Ecopath'!C53</f>
        <v>1.2266610000000001E-2</v>
      </c>
      <c r="D54" s="2">
        <v>0</v>
      </c>
      <c r="E54" s="2">
        <v>0.2</v>
      </c>
      <c r="F54" s="17">
        <f t="shared" si="0"/>
        <v>3.3068029549528212E-5</v>
      </c>
      <c r="G54" s="14">
        <f t="shared" si="7"/>
        <v>0</v>
      </c>
      <c r="H54" s="24">
        <f t="shared" si="1"/>
        <v>0</v>
      </c>
      <c r="I54" s="29">
        <f t="shared" si="8"/>
        <v>0</v>
      </c>
      <c r="J54" s="28">
        <f t="shared" si="9"/>
        <v>0</v>
      </c>
      <c r="K54" s="15">
        <f t="shared" si="23"/>
        <v>0</v>
      </c>
      <c r="L54" s="34" t="str">
        <f t="shared" si="10"/>
        <v>Coho3-W-mar</v>
      </c>
      <c r="M54" s="36">
        <f>I54*(1-$F$2)</f>
        <v>0</v>
      </c>
      <c r="N54" s="13">
        <f t="shared" si="11"/>
        <v>0</v>
      </c>
      <c r="O54" s="39">
        <f>M54/F54/$C$88</f>
        <v>0</v>
      </c>
      <c r="P54" s="39">
        <f>O54/$O$87</f>
        <v>0</v>
      </c>
      <c r="Q54" s="2">
        <f t="shared" si="24"/>
        <v>-1</v>
      </c>
    </row>
    <row r="55" spans="1:17" x14ac:dyDescent="0.35">
      <c r="A55" s="2">
        <f>'Biomass from Ecopath'!A54</f>
        <v>45</v>
      </c>
      <c r="B55" t="str">
        <f>'Biomass from Ecopath'!B54</f>
        <v>Coho4-W-spwn</v>
      </c>
      <c r="C55">
        <f>'Biomass from Ecopath'!C54</f>
        <v>2.2607109999999999E-3</v>
      </c>
      <c r="D55" s="2">
        <v>0</v>
      </c>
      <c r="E55" s="2">
        <v>1</v>
      </c>
      <c r="F55" s="17">
        <f t="shared" si="0"/>
        <v>6.0943698504267658E-6</v>
      </c>
      <c r="G55" s="14">
        <f t="shared" si="7"/>
        <v>0</v>
      </c>
      <c r="H55" s="24">
        <f t="shared" si="1"/>
        <v>0</v>
      </c>
      <c r="I55" s="29">
        <f t="shared" si="8"/>
        <v>0</v>
      </c>
      <c r="J55" s="28">
        <f t="shared" si="9"/>
        <v>0</v>
      </c>
      <c r="K55" s="15">
        <f t="shared" si="23"/>
        <v>0</v>
      </c>
      <c r="L55" s="34" t="str">
        <f t="shared" si="10"/>
        <v>Coho4-W-spwn</v>
      </c>
      <c r="M55" s="36">
        <f>I55*(1-$F$2)</f>
        <v>0</v>
      </c>
      <c r="N55" s="13">
        <f t="shared" si="11"/>
        <v>0</v>
      </c>
      <c r="O55" s="39">
        <f>M55/F55/$C$88</f>
        <v>0</v>
      </c>
      <c r="P55" s="39">
        <f>O55/$O$87</f>
        <v>0</v>
      </c>
      <c r="Q55" s="2">
        <f t="shared" si="24"/>
        <v>-1</v>
      </c>
    </row>
    <row r="56" spans="1:17" x14ac:dyDescent="0.35">
      <c r="A56" s="2">
        <f>'Biomass from Ecopath'!A55</f>
        <v>46</v>
      </c>
      <c r="B56" t="str">
        <f>'Biomass from Ecopath'!B55</f>
        <v>Coho5-W-mori</v>
      </c>
      <c r="C56">
        <f>'Biomass from Ecopath'!C55</f>
        <v>1.730976E-3</v>
      </c>
      <c r="D56" s="2">
        <v>0</v>
      </c>
      <c r="E56" s="2">
        <v>1</v>
      </c>
      <c r="F56" s="17">
        <f t="shared" si="0"/>
        <v>4.6663230931385394E-6</v>
      </c>
      <c r="G56" s="14">
        <f t="shared" si="7"/>
        <v>0</v>
      </c>
      <c r="H56" s="24">
        <f t="shared" si="1"/>
        <v>0</v>
      </c>
      <c r="I56" s="29">
        <f t="shared" si="8"/>
        <v>0</v>
      </c>
      <c r="J56" s="28">
        <f t="shared" si="9"/>
        <v>0</v>
      </c>
      <c r="K56" s="15">
        <f t="shared" si="23"/>
        <v>0</v>
      </c>
      <c r="L56" s="34" t="str">
        <f t="shared" si="10"/>
        <v>Coho5-W-mori</v>
      </c>
      <c r="M56" s="36">
        <f>I56*(1-$F$2)</f>
        <v>0</v>
      </c>
      <c r="N56" s="13">
        <f t="shared" si="11"/>
        <v>0</v>
      </c>
      <c r="O56" s="39">
        <f>M56/F56/$C$88</f>
        <v>0</v>
      </c>
      <c r="P56" s="39">
        <f>O56/$O$87</f>
        <v>0</v>
      </c>
      <c r="Q56" s="2">
        <f t="shared" si="24"/>
        <v>-1</v>
      </c>
    </row>
    <row r="57" spans="1:17" s="8" customFormat="1" x14ac:dyDescent="0.35">
      <c r="A57" s="9">
        <f>'Biomass from Ecopath'!A56</f>
        <v>0</v>
      </c>
      <c r="B57" s="8" t="str">
        <f>'Biomass from Ecopath'!B56</f>
        <v>HERRING</v>
      </c>
      <c r="C57" s="8">
        <f>'Biomass from Ecopath'!C56</f>
        <v>0</v>
      </c>
      <c r="E57" s="9"/>
      <c r="F57" s="18">
        <f t="shared" si="0"/>
        <v>0</v>
      </c>
      <c r="G57" s="22">
        <f t="shared" si="7"/>
        <v>0</v>
      </c>
      <c r="H57" s="25">
        <f t="shared" si="1"/>
        <v>0</v>
      </c>
      <c r="I57" s="30">
        <f t="shared" si="8"/>
        <v>0</v>
      </c>
      <c r="J57" s="31">
        <f t="shared" si="9"/>
        <v>0</v>
      </c>
      <c r="K57" s="45">
        <f t="shared" si="23"/>
        <v>0</v>
      </c>
      <c r="L57" s="35" t="str">
        <f t="shared" si="10"/>
        <v>HERRING</v>
      </c>
      <c r="M57" s="37"/>
      <c r="N57" s="48"/>
      <c r="O57" s="41"/>
      <c r="P57" s="41"/>
      <c r="Q57" s="9">
        <f t="shared" si="24"/>
        <v>-1</v>
      </c>
    </row>
    <row r="58" spans="1:17" x14ac:dyDescent="0.35">
      <c r="A58" s="2">
        <f>'Biomass from Ecopath'!A57</f>
        <v>47</v>
      </c>
      <c r="B58" t="str">
        <f>'Biomass from Ecopath'!B57</f>
        <v>Herring1-age0</v>
      </c>
      <c r="C58">
        <f>'Biomass from Ecopath'!C57</f>
        <v>0.62606680000000003</v>
      </c>
      <c r="D58" s="2">
        <v>1</v>
      </c>
      <c r="E58" s="2">
        <v>1</v>
      </c>
      <c r="F58" s="17">
        <f t="shared" si="0"/>
        <v>1.6877356859294108E-3</v>
      </c>
      <c r="G58" s="14">
        <f t="shared" si="7"/>
        <v>0.62606680000000003</v>
      </c>
      <c r="H58" s="24">
        <f t="shared" si="1"/>
        <v>1.7344998896220654E-2</v>
      </c>
      <c r="I58" s="29">
        <f t="shared" si="8"/>
        <v>1.7344998896220654E-2</v>
      </c>
      <c r="J58" s="28">
        <f t="shared" si="9"/>
        <v>1</v>
      </c>
      <c r="K58" s="15">
        <f t="shared" si="23"/>
        <v>4.3478260869565216E-2</v>
      </c>
      <c r="L58" s="34" t="str">
        <f t="shared" si="10"/>
        <v>Herring1-age0</v>
      </c>
      <c r="M58" s="36">
        <f t="shared" ref="M58:M83" si="25">I58*(1-$F$2)</f>
        <v>4.3362497240551634E-3</v>
      </c>
      <c r="N58" s="13">
        <f t="shared" si="11"/>
        <v>4.3362497240551634E-3</v>
      </c>
      <c r="O58" s="39">
        <f t="shared" ref="O58:O72" si="26">M58/F58/$C$88</f>
        <v>6.9261774047995571E-3</v>
      </c>
      <c r="P58" s="39">
        <f t="shared" ref="P58:P72" si="27">O58/$O$87</f>
        <v>4.2735042735042715E-2</v>
      </c>
      <c r="Q58" s="2">
        <f t="shared" si="24"/>
        <v>0.52034261241970003</v>
      </c>
    </row>
    <row r="59" spans="1:17" x14ac:dyDescent="0.35">
      <c r="A59" s="2">
        <f>'Biomass from Ecopath'!A58</f>
        <v>48</v>
      </c>
      <c r="B59" t="str">
        <f>'Biomass from Ecopath'!B58</f>
        <v>Herring2-juve</v>
      </c>
      <c r="C59">
        <f>'Biomass from Ecopath'!C58</f>
        <v>6.3545759999999998</v>
      </c>
      <c r="D59" s="2">
        <v>1</v>
      </c>
      <c r="E59" s="2">
        <v>0.2</v>
      </c>
      <c r="F59" s="17">
        <f t="shared" si="0"/>
        <v>1.7130511766716539E-2</v>
      </c>
      <c r="G59" s="14">
        <f t="shared" si="7"/>
        <v>1.2709152000000001</v>
      </c>
      <c r="H59" s="24">
        <f t="shared" si="1"/>
        <v>3.5210336566625242E-2</v>
      </c>
      <c r="I59" s="29">
        <f t="shared" si="8"/>
        <v>3.5210336566625242E-2</v>
      </c>
      <c r="J59" s="28">
        <f t="shared" si="9"/>
        <v>1</v>
      </c>
      <c r="K59" s="15">
        <f t="shared" si="23"/>
        <v>4.3478260869565216E-2</v>
      </c>
      <c r="L59" s="34" t="str">
        <f t="shared" si="10"/>
        <v>Herring2-juve</v>
      </c>
      <c r="M59" s="36">
        <f t="shared" si="25"/>
        <v>8.8025841416563104E-3</v>
      </c>
      <c r="N59" s="13">
        <f t="shared" si="11"/>
        <v>8.8025841416563104E-3</v>
      </c>
      <c r="O59" s="39">
        <f t="shared" si="26"/>
        <v>1.3852354809599115E-3</v>
      </c>
      <c r="P59" s="39">
        <f t="shared" si="27"/>
        <v>8.5470085470085444E-3</v>
      </c>
      <c r="Q59" s="2">
        <f t="shared" si="24"/>
        <v>-0.24064171122994665</v>
      </c>
    </row>
    <row r="60" spans="1:17" x14ac:dyDescent="0.35">
      <c r="A60" s="2">
        <f>'Biomass from Ecopath'!A59</f>
        <v>49</v>
      </c>
      <c r="B60" t="str">
        <f>'Biomass from Ecopath'!B59</f>
        <v>Herring3-mat</v>
      </c>
      <c r="C60">
        <f>'Biomass from Ecopath'!C59</f>
        <v>12</v>
      </c>
      <c r="D60" s="2">
        <v>1</v>
      </c>
      <c r="E60" s="2">
        <v>0.8</v>
      </c>
      <c r="F60" s="17">
        <f t="shared" si="0"/>
        <v>3.2349308781671422E-2</v>
      </c>
      <c r="G60" s="14">
        <f t="shared" si="7"/>
        <v>9.6000000000000014</v>
      </c>
      <c r="H60" s="24">
        <f t="shared" si="1"/>
        <v>0.26596521234430304</v>
      </c>
      <c r="I60" s="29">
        <f t="shared" si="8"/>
        <v>0.26596521234430304</v>
      </c>
      <c r="J60" s="28">
        <f t="shared" si="9"/>
        <v>1</v>
      </c>
      <c r="K60" s="15">
        <f t="shared" si="23"/>
        <v>4.3478260869565216E-2</v>
      </c>
      <c r="L60" s="34" t="str">
        <f t="shared" si="10"/>
        <v>Herring3-mat</v>
      </c>
      <c r="M60" s="36">
        <f t="shared" si="25"/>
        <v>6.6491303086075759E-2</v>
      </c>
      <c r="N60" s="13">
        <f t="shared" si="11"/>
        <v>6.6491303086075759E-2</v>
      </c>
      <c r="O60" s="39">
        <f t="shared" si="26"/>
        <v>5.5409419238396469E-3</v>
      </c>
      <c r="P60" s="39">
        <f t="shared" si="27"/>
        <v>3.4188034188034178E-2</v>
      </c>
      <c r="Q60" s="2">
        <f t="shared" si="24"/>
        <v>0.43073047858942048</v>
      </c>
    </row>
    <row r="61" spans="1:17" x14ac:dyDescent="0.35">
      <c r="A61" s="2">
        <f>'Biomass from Ecopath'!A60</f>
        <v>50</v>
      </c>
      <c r="B61" t="str">
        <f>'Biomass from Ecopath'!B60</f>
        <v>Offshore_prey</v>
      </c>
      <c r="C61">
        <f>'Biomass from Ecopath'!C60</f>
        <v>26</v>
      </c>
      <c r="D61" s="2">
        <v>0</v>
      </c>
      <c r="E61" s="2">
        <v>1</v>
      </c>
      <c r="F61" s="17">
        <f t="shared" si="0"/>
        <v>7.0090169026954752E-2</v>
      </c>
      <c r="G61" s="14">
        <f t="shared" si="7"/>
        <v>0</v>
      </c>
      <c r="H61" s="24">
        <f t="shared" si="1"/>
        <v>0</v>
      </c>
      <c r="I61" s="29">
        <f t="shared" si="8"/>
        <v>0</v>
      </c>
      <c r="J61" s="28">
        <f t="shared" si="9"/>
        <v>0</v>
      </c>
      <c r="K61" s="15">
        <f t="shared" si="23"/>
        <v>0</v>
      </c>
      <c r="L61" s="34" t="str">
        <f t="shared" si="10"/>
        <v>Offshore_prey</v>
      </c>
      <c r="M61" s="36">
        <f t="shared" si="25"/>
        <v>0</v>
      </c>
      <c r="N61" s="13">
        <f t="shared" si="11"/>
        <v>0</v>
      </c>
      <c r="O61" s="39">
        <f t="shared" si="26"/>
        <v>0</v>
      </c>
      <c r="P61" s="39">
        <f t="shared" si="27"/>
        <v>0</v>
      </c>
      <c r="Q61" s="2">
        <f t="shared" si="24"/>
        <v>-1</v>
      </c>
    </row>
    <row r="62" spans="1:17" x14ac:dyDescent="0.35">
      <c r="A62" s="2">
        <f>'Biomass from Ecopath'!A61</f>
        <v>51</v>
      </c>
      <c r="B62" t="str">
        <f>'Biomass from Ecopath'!B61</f>
        <v>Small_Forage_Fish</v>
      </c>
      <c r="C62">
        <f>'Biomass from Ecopath'!C61</f>
        <v>17.5</v>
      </c>
      <c r="D62" s="2">
        <v>1</v>
      </c>
      <c r="E62" s="2">
        <v>0.2</v>
      </c>
      <c r="F62" s="17">
        <f t="shared" si="0"/>
        <v>4.7176075306604164E-2</v>
      </c>
      <c r="G62" s="14">
        <f t="shared" si="7"/>
        <v>3.5</v>
      </c>
      <c r="H62" s="24">
        <f t="shared" si="1"/>
        <v>9.6966483667193806E-2</v>
      </c>
      <c r="I62" s="29">
        <f t="shared" si="8"/>
        <v>9.6966483667193806E-2</v>
      </c>
      <c r="J62" s="28">
        <f t="shared" si="9"/>
        <v>1</v>
      </c>
      <c r="K62" s="15">
        <f t="shared" si="23"/>
        <v>4.3478260869565216E-2</v>
      </c>
      <c r="L62" s="34" t="str">
        <f t="shared" si="10"/>
        <v>Small_Forage_Fish</v>
      </c>
      <c r="M62" s="36">
        <f t="shared" si="25"/>
        <v>2.4241620916798452E-2</v>
      </c>
      <c r="N62" s="13">
        <f t="shared" si="11"/>
        <v>2.4241620916798452E-2</v>
      </c>
      <c r="O62" s="39">
        <f t="shared" si="26"/>
        <v>1.3852354809599115E-3</v>
      </c>
      <c r="P62" s="39">
        <f t="shared" si="27"/>
        <v>8.5470085470085444E-3</v>
      </c>
      <c r="Q62" s="2">
        <f t="shared" si="24"/>
        <v>-0.24064171122994665</v>
      </c>
    </row>
    <row r="63" spans="1:17" x14ac:dyDescent="0.35">
      <c r="A63" s="2">
        <f>'Biomass from Ecopath'!A62</f>
        <v>52</v>
      </c>
      <c r="B63" t="str">
        <f>'Biomass from Ecopath'!B62</f>
        <v>ZF1-ICT</v>
      </c>
      <c r="C63">
        <f>'Biomass from Ecopath'!C62</f>
        <v>1.3</v>
      </c>
      <c r="D63" s="2">
        <v>0</v>
      </c>
      <c r="E63" s="2">
        <v>1</v>
      </c>
      <c r="F63" s="17">
        <f t="shared" si="0"/>
        <v>3.5045084513477378E-3</v>
      </c>
      <c r="G63" s="14">
        <f t="shared" si="7"/>
        <v>0</v>
      </c>
      <c r="H63" s="24">
        <f t="shared" si="1"/>
        <v>0</v>
      </c>
      <c r="I63" s="29">
        <f t="shared" si="8"/>
        <v>0</v>
      </c>
      <c r="J63" s="28">
        <f t="shared" si="9"/>
        <v>0</v>
      </c>
      <c r="K63" s="15">
        <f t="shared" si="23"/>
        <v>0</v>
      </c>
      <c r="L63" s="34" t="str">
        <f t="shared" si="10"/>
        <v>ZF1-ICT</v>
      </c>
      <c r="M63" s="36">
        <f t="shared" si="25"/>
        <v>0</v>
      </c>
      <c r="N63" s="13">
        <f t="shared" si="11"/>
        <v>0</v>
      </c>
      <c r="O63" s="39">
        <f t="shared" si="26"/>
        <v>0</v>
      </c>
      <c r="P63" s="39">
        <f t="shared" si="27"/>
        <v>0</v>
      </c>
      <c r="Q63" s="2">
        <f t="shared" si="24"/>
        <v>-1</v>
      </c>
    </row>
    <row r="64" spans="1:17" x14ac:dyDescent="0.35">
      <c r="A64" s="2">
        <f>'Biomass from Ecopath'!A63</f>
        <v>53</v>
      </c>
      <c r="B64" t="str">
        <f>'Biomass from Ecopath'!B63</f>
        <v>ZC1-EUP</v>
      </c>
      <c r="C64">
        <f>'Biomass from Ecopath'!C63</f>
        <v>11.7</v>
      </c>
      <c r="D64" s="2">
        <v>0</v>
      </c>
      <c r="E64" s="2">
        <v>1</v>
      </c>
      <c r="F64" s="17">
        <f t="shared" si="0"/>
        <v>3.1540576062129635E-2</v>
      </c>
      <c r="G64" s="14">
        <f t="shared" si="7"/>
        <v>0</v>
      </c>
      <c r="H64" s="24">
        <f t="shared" si="1"/>
        <v>0</v>
      </c>
      <c r="I64" s="29">
        <f t="shared" si="8"/>
        <v>0</v>
      </c>
      <c r="J64" s="28">
        <f t="shared" si="9"/>
        <v>0</v>
      </c>
      <c r="K64" s="15">
        <f t="shared" si="23"/>
        <v>0</v>
      </c>
      <c r="L64" s="34" t="str">
        <f t="shared" si="10"/>
        <v>ZC1-EUP</v>
      </c>
      <c r="M64" s="36">
        <f t="shared" si="25"/>
        <v>0</v>
      </c>
      <c r="N64" s="13">
        <f t="shared" si="11"/>
        <v>0</v>
      </c>
      <c r="O64" s="39">
        <f t="shared" si="26"/>
        <v>0</v>
      </c>
      <c r="P64" s="39">
        <f t="shared" si="27"/>
        <v>0</v>
      </c>
      <c r="Q64" s="2">
        <f t="shared" si="24"/>
        <v>-1</v>
      </c>
    </row>
    <row r="65" spans="1:17" x14ac:dyDescent="0.35">
      <c r="A65" s="2">
        <f>'Biomass from Ecopath'!A64</f>
        <v>54</v>
      </c>
      <c r="B65" t="str">
        <f>'Biomass from Ecopath'!B64</f>
        <v>ZC2-AMP</v>
      </c>
      <c r="C65">
        <f>'Biomass from Ecopath'!C64</f>
        <v>4.8</v>
      </c>
      <c r="D65" s="2">
        <v>0</v>
      </c>
      <c r="E65" s="2">
        <v>1</v>
      </c>
      <c r="F65" s="17">
        <f t="shared" si="0"/>
        <v>1.2939723512668569E-2</v>
      </c>
      <c r="G65" s="14">
        <f t="shared" si="7"/>
        <v>0</v>
      </c>
      <c r="H65" s="24">
        <f t="shared" si="1"/>
        <v>0</v>
      </c>
      <c r="I65" s="29">
        <f t="shared" si="8"/>
        <v>0</v>
      </c>
      <c r="J65" s="28">
        <f t="shared" si="9"/>
        <v>0</v>
      </c>
      <c r="K65" s="15">
        <f t="shared" si="23"/>
        <v>0</v>
      </c>
      <c r="L65" s="34" t="str">
        <f t="shared" si="10"/>
        <v>ZC2-AMP</v>
      </c>
      <c r="M65" s="36">
        <f t="shared" si="25"/>
        <v>0</v>
      </c>
      <c r="N65" s="13">
        <f t="shared" si="11"/>
        <v>0</v>
      </c>
      <c r="O65" s="39">
        <f t="shared" si="26"/>
        <v>0</v>
      </c>
      <c r="P65" s="39">
        <f t="shared" si="27"/>
        <v>0</v>
      </c>
      <c r="Q65" s="2">
        <f t="shared" si="24"/>
        <v>-1</v>
      </c>
    </row>
    <row r="66" spans="1:17" x14ac:dyDescent="0.35">
      <c r="A66" s="2">
        <f>'Biomass from Ecopath'!A65</f>
        <v>55</v>
      </c>
      <c r="B66" t="str">
        <f>'Biomass from Ecopath'!B65</f>
        <v>ZC3-DEC</v>
      </c>
      <c r="C66">
        <f>'Biomass from Ecopath'!C65</f>
        <v>2.6</v>
      </c>
      <c r="D66" s="2">
        <v>0</v>
      </c>
      <c r="E66" s="2">
        <v>1</v>
      </c>
      <c r="F66" s="17">
        <f t="shared" si="0"/>
        <v>7.0090169026954755E-3</v>
      </c>
      <c r="G66" s="14">
        <f t="shared" si="7"/>
        <v>0</v>
      </c>
      <c r="H66" s="24">
        <f t="shared" si="1"/>
        <v>0</v>
      </c>
      <c r="I66" s="29">
        <f t="shared" si="8"/>
        <v>0</v>
      </c>
      <c r="J66" s="28">
        <f t="shared" si="9"/>
        <v>0</v>
      </c>
      <c r="K66" s="15">
        <f t="shared" si="23"/>
        <v>0</v>
      </c>
      <c r="L66" s="34" t="str">
        <f t="shared" si="10"/>
        <v>ZC3-DEC</v>
      </c>
      <c r="M66" s="36">
        <f t="shared" si="25"/>
        <v>0</v>
      </c>
      <c r="N66" s="13">
        <f t="shared" si="11"/>
        <v>0</v>
      </c>
      <c r="O66" s="39">
        <f t="shared" si="26"/>
        <v>0</v>
      </c>
      <c r="P66" s="39">
        <f t="shared" si="27"/>
        <v>0</v>
      </c>
      <c r="Q66" s="2">
        <f t="shared" si="24"/>
        <v>-1</v>
      </c>
    </row>
    <row r="67" spans="1:17" x14ac:dyDescent="0.35">
      <c r="A67" s="2">
        <f>'Biomass from Ecopath'!A66</f>
        <v>56</v>
      </c>
      <c r="B67" t="str">
        <f>'Biomass from Ecopath'!B66</f>
        <v>ZC4-CLG</v>
      </c>
      <c r="C67">
        <f>'Biomass from Ecopath'!C66</f>
        <v>8</v>
      </c>
      <c r="D67" s="2">
        <v>0</v>
      </c>
      <c r="E67" s="2">
        <v>1</v>
      </c>
      <c r="F67" s="17">
        <f t="shared" si="0"/>
        <v>2.1566205854447618E-2</v>
      </c>
      <c r="G67" s="14">
        <f t="shared" si="7"/>
        <v>0</v>
      </c>
      <c r="H67" s="24">
        <f t="shared" si="1"/>
        <v>0</v>
      </c>
      <c r="I67" s="29">
        <f t="shared" si="8"/>
        <v>0</v>
      </c>
      <c r="J67" s="28">
        <f t="shared" si="9"/>
        <v>0</v>
      </c>
      <c r="K67" s="15">
        <f t="shared" si="23"/>
        <v>0</v>
      </c>
      <c r="L67" s="34" t="str">
        <f t="shared" si="10"/>
        <v>ZC4-CLG</v>
      </c>
      <c r="M67" s="36">
        <f t="shared" si="25"/>
        <v>0</v>
      </c>
      <c r="N67" s="13">
        <f t="shared" si="11"/>
        <v>0</v>
      </c>
      <c r="O67" s="39">
        <f t="shared" si="26"/>
        <v>0</v>
      </c>
      <c r="P67" s="39">
        <f t="shared" si="27"/>
        <v>0</v>
      </c>
      <c r="Q67" s="2">
        <f t="shared" si="24"/>
        <v>-1</v>
      </c>
    </row>
    <row r="68" spans="1:17" x14ac:dyDescent="0.35">
      <c r="A68" s="2">
        <f>'Biomass from Ecopath'!A67</f>
        <v>57</v>
      </c>
      <c r="B68" t="str">
        <f>'Biomass from Ecopath'!B67</f>
        <v>ZC5-CSM</v>
      </c>
      <c r="C68">
        <f>'Biomass from Ecopath'!C67</f>
        <v>12.1</v>
      </c>
      <c r="D68" s="2">
        <v>0</v>
      </c>
      <c r="E68" s="2">
        <v>1</v>
      </c>
      <c r="F68" s="17">
        <f t="shared" si="0"/>
        <v>3.2618886354852022E-2</v>
      </c>
      <c r="G68" s="14">
        <f t="shared" si="7"/>
        <v>0</v>
      </c>
      <c r="H68" s="24">
        <f t="shared" si="1"/>
        <v>0</v>
      </c>
      <c r="I68" s="29">
        <f t="shared" si="8"/>
        <v>0</v>
      </c>
      <c r="J68" s="28">
        <f t="shared" si="9"/>
        <v>0</v>
      </c>
      <c r="K68" s="15">
        <f t="shared" si="23"/>
        <v>0</v>
      </c>
      <c r="L68" s="34" t="str">
        <f t="shared" si="10"/>
        <v>ZC5-CSM</v>
      </c>
      <c r="M68" s="36">
        <f t="shared" si="25"/>
        <v>0</v>
      </c>
      <c r="N68" s="13">
        <f t="shared" si="11"/>
        <v>0</v>
      </c>
      <c r="O68" s="39">
        <f t="shared" si="26"/>
        <v>0</v>
      </c>
      <c r="P68" s="39">
        <f t="shared" si="27"/>
        <v>0</v>
      </c>
      <c r="Q68" s="2">
        <f t="shared" si="24"/>
        <v>-1</v>
      </c>
    </row>
    <row r="69" spans="1:17" x14ac:dyDescent="0.35">
      <c r="A69" s="2">
        <f>'Biomass from Ecopath'!A68</f>
        <v>58</v>
      </c>
      <c r="B69" t="str">
        <f>'Biomass from Ecopath'!B68</f>
        <v>ZS1-JEL</v>
      </c>
      <c r="C69">
        <f>'Biomass from Ecopath'!C68</f>
        <v>3</v>
      </c>
      <c r="D69" s="2">
        <v>0</v>
      </c>
      <c r="E69" s="2">
        <v>1</v>
      </c>
      <c r="F69" s="17">
        <f t="shared" ref="F69:F83" si="28">C69/$C$88</f>
        <v>8.0873271954178556E-3</v>
      </c>
      <c r="G69" s="14">
        <f t="shared" si="7"/>
        <v>0</v>
      </c>
      <c r="H69" s="24">
        <f t="shared" ref="H69:H83" si="29">G69/$G$88</f>
        <v>0</v>
      </c>
      <c r="I69" s="29">
        <f t="shared" si="8"/>
        <v>0</v>
      </c>
      <c r="J69" s="28">
        <f t="shared" si="9"/>
        <v>0</v>
      </c>
      <c r="K69" s="15">
        <f t="shared" si="23"/>
        <v>0</v>
      </c>
      <c r="L69" s="34" t="str">
        <f t="shared" si="10"/>
        <v>ZS1-JEL</v>
      </c>
      <c r="M69" s="36">
        <f t="shared" si="25"/>
        <v>0</v>
      </c>
      <c r="N69" s="13">
        <f t="shared" si="11"/>
        <v>0</v>
      </c>
      <c r="O69" s="39">
        <f t="shared" si="26"/>
        <v>0</v>
      </c>
      <c r="P69" s="39">
        <f t="shared" si="27"/>
        <v>0</v>
      </c>
      <c r="Q69" s="2">
        <f t="shared" si="24"/>
        <v>-1</v>
      </c>
    </row>
    <row r="70" spans="1:17" x14ac:dyDescent="0.35">
      <c r="A70" s="2">
        <f>'Biomass from Ecopath'!A69</f>
        <v>59</v>
      </c>
      <c r="B70" t="str">
        <f>'Biomass from Ecopath'!B69</f>
        <v>ZS2-CTH</v>
      </c>
      <c r="C70">
        <f>'Biomass from Ecopath'!C69</f>
        <v>9.8000000000000007</v>
      </c>
      <c r="D70" s="2">
        <v>0</v>
      </c>
      <c r="E70" s="2">
        <v>1</v>
      </c>
      <c r="F70" s="17">
        <f t="shared" si="28"/>
        <v>2.6418602171698332E-2</v>
      </c>
      <c r="G70" s="14">
        <f t="shared" si="7"/>
        <v>0</v>
      </c>
      <c r="H70" s="24">
        <f t="shared" si="29"/>
        <v>0</v>
      </c>
      <c r="I70" s="29">
        <f t="shared" si="8"/>
        <v>0</v>
      </c>
      <c r="J70" s="28">
        <f t="shared" si="9"/>
        <v>0</v>
      </c>
      <c r="K70" s="15">
        <f t="shared" si="23"/>
        <v>0</v>
      </c>
      <c r="L70" s="34" t="str">
        <f t="shared" si="10"/>
        <v>ZS2-CTH</v>
      </c>
      <c r="M70" s="36">
        <f t="shared" si="25"/>
        <v>0</v>
      </c>
      <c r="N70" s="13">
        <f t="shared" si="11"/>
        <v>0</v>
      </c>
      <c r="O70" s="39">
        <f t="shared" si="26"/>
        <v>0</v>
      </c>
      <c r="P70" s="39">
        <f t="shared" si="27"/>
        <v>0</v>
      </c>
      <c r="Q70" s="2">
        <f t="shared" si="24"/>
        <v>-1</v>
      </c>
    </row>
    <row r="71" spans="1:17" x14ac:dyDescent="0.35">
      <c r="A71" s="2">
        <f>'Biomass from Ecopath'!A70</f>
        <v>60</v>
      </c>
      <c r="B71" t="str">
        <f>'Biomass from Ecopath'!B70</f>
        <v>ZS3-CHA</v>
      </c>
      <c r="C71">
        <f>'Biomass from Ecopath'!C70</f>
        <v>6.8</v>
      </c>
      <c r="D71" s="2">
        <v>0</v>
      </c>
      <c r="E71" s="2">
        <v>1</v>
      </c>
      <c r="F71" s="17">
        <f t="shared" si="28"/>
        <v>1.8331274976280475E-2</v>
      </c>
      <c r="G71" s="14">
        <f t="shared" si="7"/>
        <v>0</v>
      </c>
      <c r="H71" s="24">
        <f t="shared" si="29"/>
        <v>0</v>
      </c>
      <c r="I71" s="29">
        <f t="shared" si="8"/>
        <v>0</v>
      </c>
      <c r="J71" s="28">
        <f t="shared" si="9"/>
        <v>0</v>
      </c>
      <c r="K71" s="15">
        <f t="shared" si="23"/>
        <v>0</v>
      </c>
      <c r="L71" s="34" t="str">
        <f t="shared" si="10"/>
        <v>ZS3-CHA</v>
      </c>
      <c r="M71" s="36">
        <f t="shared" si="25"/>
        <v>0</v>
      </c>
      <c r="N71" s="13">
        <f t="shared" si="11"/>
        <v>0</v>
      </c>
      <c r="O71" s="39">
        <f t="shared" si="26"/>
        <v>0</v>
      </c>
      <c r="P71" s="39">
        <f t="shared" si="27"/>
        <v>0</v>
      </c>
      <c r="Q71" s="2">
        <f t="shared" si="24"/>
        <v>-1</v>
      </c>
    </row>
    <row r="72" spans="1:17" x14ac:dyDescent="0.35">
      <c r="A72" s="2">
        <f>'Biomass from Ecopath'!A71</f>
        <v>61</v>
      </c>
      <c r="B72" t="str">
        <f>'Biomass from Ecopath'!B71</f>
        <v>ZS4-LAR</v>
      </c>
      <c r="C72">
        <f>'Biomass from Ecopath'!C71</f>
        <v>3.3</v>
      </c>
      <c r="D72" s="2">
        <v>0</v>
      </c>
      <c r="E72" s="2">
        <v>1</v>
      </c>
      <c r="F72" s="17">
        <f t="shared" si="28"/>
        <v>8.8960599149596423E-3</v>
      </c>
      <c r="G72" s="14">
        <f t="shared" si="7"/>
        <v>0</v>
      </c>
      <c r="H72" s="24">
        <f t="shared" si="29"/>
        <v>0</v>
      </c>
      <c r="I72" s="29">
        <f t="shared" si="8"/>
        <v>0</v>
      </c>
      <c r="J72" s="28">
        <f t="shared" si="9"/>
        <v>0</v>
      </c>
      <c r="K72" s="15">
        <f t="shared" si="23"/>
        <v>0</v>
      </c>
      <c r="L72" s="34" t="str">
        <f t="shared" si="10"/>
        <v>ZS4-LAR</v>
      </c>
      <c r="M72" s="36">
        <f t="shared" si="25"/>
        <v>0</v>
      </c>
      <c r="N72" s="13">
        <f t="shared" si="11"/>
        <v>0</v>
      </c>
      <c r="O72" s="39">
        <f t="shared" si="26"/>
        <v>0</v>
      </c>
      <c r="P72" s="39">
        <f t="shared" si="27"/>
        <v>0</v>
      </c>
      <c r="Q72" s="2">
        <f t="shared" si="24"/>
        <v>-1</v>
      </c>
    </row>
    <row r="73" spans="1:17" x14ac:dyDescent="0.35">
      <c r="A73" s="2">
        <f>'Biomass from Ecopath'!A72</f>
        <v>62</v>
      </c>
      <c r="B73" t="str">
        <f>'Biomass from Ecopath'!B72</f>
        <v>PZ1-CIL</v>
      </c>
      <c r="C73">
        <f>'Biomass from Ecopath'!C72</f>
        <v>9</v>
      </c>
      <c r="D73" s="2">
        <v>0</v>
      </c>
      <c r="E73" s="2">
        <v>1</v>
      </c>
      <c r="F73" s="17">
        <f t="shared" si="28"/>
        <v>2.4261981586253568E-2</v>
      </c>
      <c r="G73" s="14">
        <f t="shared" ref="G73:G83" si="30">C73*D73*E73</f>
        <v>0</v>
      </c>
      <c r="H73" s="24">
        <f t="shared" si="29"/>
        <v>0</v>
      </c>
      <c r="I73" s="29">
        <f t="shared" ref="I73:I83" si="31">H73</f>
        <v>0</v>
      </c>
      <c r="J73" s="28">
        <f t="shared" ref="J73:J83" si="32">IF(G73=0,0,H73/I73)</f>
        <v>0</v>
      </c>
      <c r="K73" s="15">
        <f t="shared" ref="K73:K83" si="33">J73/$J$88</f>
        <v>0</v>
      </c>
      <c r="L73" s="34" t="str">
        <f t="shared" ref="L73:L83" si="34">B73</f>
        <v>PZ1-CIL</v>
      </c>
      <c r="M73" s="36">
        <f t="shared" si="25"/>
        <v>0</v>
      </c>
      <c r="N73" s="13">
        <f t="shared" ref="N73:N83" si="35">M73</f>
        <v>0</v>
      </c>
      <c r="O73" s="39">
        <f t="shared" ref="O73:O83" si="36">M73/F73/$C$88</f>
        <v>0</v>
      </c>
      <c r="P73" s="39">
        <f t="shared" ref="P73:P83" si="37">O73/$O$87</f>
        <v>0</v>
      </c>
      <c r="Q73" s="2">
        <f t="shared" ref="Q73:Q83" si="38">($A$83*P73-1)/(($A$83-2)*P73+1)</f>
        <v>-1</v>
      </c>
    </row>
    <row r="74" spans="1:17" x14ac:dyDescent="0.35">
      <c r="A74" s="2">
        <f>'Biomass from Ecopath'!A73</f>
        <v>63</v>
      </c>
      <c r="B74" t="str">
        <f>'Biomass from Ecopath'!B73</f>
        <v>PZ2-DIN</v>
      </c>
      <c r="C74">
        <f>'Biomass from Ecopath'!C73</f>
        <v>10</v>
      </c>
      <c r="D74" s="2">
        <v>0</v>
      </c>
      <c r="E74" s="2">
        <v>1</v>
      </c>
      <c r="F74" s="17">
        <f t="shared" si="28"/>
        <v>2.6957757318059522E-2</v>
      </c>
      <c r="G74" s="14">
        <f t="shared" si="30"/>
        <v>0</v>
      </c>
      <c r="H74" s="24">
        <f t="shared" si="29"/>
        <v>0</v>
      </c>
      <c r="I74" s="29">
        <f t="shared" si="31"/>
        <v>0</v>
      </c>
      <c r="J74" s="28">
        <f t="shared" si="32"/>
        <v>0</v>
      </c>
      <c r="K74" s="15">
        <f t="shared" si="33"/>
        <v>0</v>
      </c>
      <c r="L74" s="34" t="str">
        <f t="shared" si="34"/>
        <v>PZ2-DIN</v>
      </c>
      <c r="M74" s="36">
        <f t="shared" si="25"/>
        <v>0</v>
      </c>
      <c r="N74" s="13">
        <f t="shared" si="35"/>
        <v>0</v>
      </c>
      <c r="O74" s="39">
        <f t="shared" si="36"/>
        <v>0</v>
      </c>
      <c r="P74" s="39">
        <f t="shared" si="37"/>
        <v>0</v>
      </c>
      <c r="Q74" s="2">
        <f t="shared" si="38"/>
        <v>-1</v>
      </c>
    </row>
    <row r="75" spans="1:17" x14ac:dyDescent="0.35">
      <c r="A75" s="2">
        <f>'Biomass from Ecopath'!A74</f>
        <v>64</v>
      </c>
      <c r="B75" t="str">
        <f>'Biomass from Ecopath'!B74</f>
        <v>PZ3-HNF</v>
      </c>
      <c r="C75">
        <f>'Biomass from Ecopath'!C74</f>
        <v>5</v>
      </c>
      <c r="D75" s="2">
        <v>0</v>
      </c>
      <c r="E75" s="2">
        <v>1</v>
      </c>
      <c r="F75" s="17">
        <f t="shared" si="28"/>
        <v>1.3478878659029761E-2</v>
      </c>
      <c r="G75" s="14">
        <f t="shared" si="30"/>
        <v>0</v>
      </c>
      <c r="H75" s="24">
        <f t="shared" si="29"/>
        <v>0</v>
      </c>
      <c r="I75" s="29">
        <f t="shared" si="31"/>
        <v>0</v>
      </c>
      <c r="J75" s="28">
        <f t="shared" si="32"/>
        <v>0</v>
      </c>
      <c r="K75" s="15">
        <f t="shared" si="33"/>
        <v>0</v>
      </c>
      <c r="L75" s="34" t="str">
        <f t="shared" si="34"/>
        <v>PZ3-HNF</v>
      </c>
      <c r="M75" s="36">
        <f t="shared" si="25"/>
        <v>0</v>
      </c>
      <c r="N75" s="13">
        <f t="shared" si="35"/>
        <v>0</v>
      </c>
      <c r="O75" s="39">
        <f t="shared" si="36"/>
        <v>0</v>
      </c>
      <c r="P75" s="39">
        <f t="shared" si="37"/>
        <v>0</v>
      </c>
      <c r="Q75" s="2">
        <f t="shared" si="38"/>
        <v>-1</v>
      </c>
    </row>
    <row r="76" spans="1:17" x14ac:dyDescent="0.35">
      <c r="A76" s="2">
        <f>'Biomass from Ecopath'!A75</f>
        <v>65</v>
      </c>
      <c r="B76" t="str">
        <f>'Biomass from Ecopath'!B75</f>
        <v>Insects</v>
      </c>
      <c r="C76">
        <f>'Biomass from Ecopath'!C75</f>
        <v>2.1</v>
      </c>
      <c r="D76" s="2">
        <v>0</v>
      </c>
      <c r="E76" s="2">
        <v>1</v>
      </c>
      <c r="F76" s="17">
        <f t="shared" si="28"/>
        <v>5.6611290367924996E-3</v>
      </c>
      <c r="G76" s="14">
        <f t="shared" si="30"/>
        <v>0</v>
      </c>
      <c r="H76" s="24">
        <f t="shared" si="29"/>
        <v>0</v>
      </c>
      <c r="I76" s="29">
        <f t="shared" si="31"/>
        <v>0</v>
      </c>
      <c r="J76" s="28">
        <f t="shared" si="32"/>
        <v>0</v>
      </c>
      <c r="K76" s="15">
        <f t="shared" si="33"/>
        <v>0</v>
      </c>
      <c r="L76" s="34" t="str">
        <f t="shared" si="34"/>
        <v>Insects</v>
      </c>
      <c r="M76" s="36">
        <f t="shared" si="25"/>
        <v>0</v>
      </c>
      <c r="N76" s="13">
        <f t="shared" si="35"/>
        <v>0</v>
      </c>
      <c r="O76" s="39">
        <f t="shared" si="36"/>
        <v>0</v>
      </c>
      <c r="P76" s="39">
        <f t="shared" si="37"/>
        <v>0</v>
      </c>
      <c r="Q76" s="2">
        <f t="shared" si="38"/>
        <v>-1</v>
      </c>
    </row>
    <row r="77" spans="1:17" x14ac:dyDescent="0.35">
      <c r="A77" s="2">
        <f>'Biomass from Ecopath'!A76</f>
        <v>66</v>
      </c>
      <c r="B77" t="str">
        <f>'Biomass from Ecopath'!B76</f>
        <v>Freshwater_prey</v>
      </c>
      <c r="C77">
        <f>'Biomass from Ecopath'!C76</f>
        <v>10</v>
      </c>
      <c r="D77" s="2">
        <v>0</v>
      </c>
      <c r="E77" s="2">
        <v>1</v>
      </c>
      <c r="F77" s="17">
        <f t="shared" si="28"/>
        <v>2.6957757318059522E-2</v>
      </c>
      <c r="G77" s="14">
        <f t="shared" si="30"/>
        <v>0</v>
      </c>
      <c r="H77" s="24">
        <f t="shared" si="29"/>
        <v>0</v>
      </c>
      <c r="I77" s="29">
        <f t="shared" si="31"/>
        <v>0</v>
      </c>
      <c r="J77" s="28">
        <f t="shared" si="32"/>
        <v>0</v>
      </c>
      <c r="K77" s="15">
        <f t="shared" si="33"/>
        <v>0</v>
      </c>
      <c r="L77" s="34" t="str">
        <f t="shared" si="34"/>
        <v>Freshwater_prey</v>
      </c>
      <c r="M77" s="36">
        <f t="shared" si="25"/>
        <v>0</v>
      </c>
      <c r="N77" s="13">
        <f t="shared" si="35"/>
        <v>0</v>
      </c>
      <c r="O77" s="39">
        <f t="shared" si="36"/>
        <v>0</v>
      </c>
      <c r="P77" s="39">
        <f t="shared" si="37"/>
        <v>0</v>
      </c>
      <c r="Q77" s="2">
        <f t="shared" si="38"/>
        <v>-1</v>
      </c>
    </row>
    <row r="78" spans="1:17" x14ac:dyDescent="0.35">
      <c r="A78" s="2">
        <f>'Biomass from Ecopath'!A77</f>
        <v>67</v>
      </c>
      <c r="B78" t="str">
        <f>'Biomass from Ecopath'!B77</f>
        <v>PP1-DIA</v>
      </c>
      <c r="C78">
        <f>'Biomass from Ecopath'!C77</f>
        <v>53</v>
      </c>
      <c r="D78" s="2">
        <v>0</v>
      </c>
      <c r="E78" s="2">
        <v>1</v>
      </c>
      <c r="F78" s="17">
        <f t="shared" si="28"/>
        <v>0.14287611378571546</v>
      </c>
      <c r="G78" s="14">
        <f t="shared" si="30"/>
        <v>0</v>
      </c>
      <c r="H78" s="24">
        <f t="shared" si="29"/>
        <v>0</v>
      </c>
      <c r="I78" s="29">
        <f t="shared" si="31"/>
        <v>0</v>
      </c>
      <c r="J78" s="28">
        <f t="shared" si="32"/>
        <v>0</v>
      </c>
      <c r="K78" s="15">
        <f t="shared" si="33"/>
        <v>0</v>
      </c>
      <c r="L78" s="34" t="str">
        <f t="shared" si="34"/>
        <v>PP1-DIA</v>
      </c>
      <c r="M78" s="36">
        <f t="shared" si="25"/>
        <v>0</v>
      </c>
      <c r="N78" s="13">
        <f t="shared" si="35"/>
        <v>0</v>
      </c>
      <c r="O78" s="39">
        <f t="shared" si="36"/>
        <v>0</v>
      </c>
      <c r="P78" s="39">
        <f t="shared" si="37"/>
        <v>0</v>
      </c>
      <c r="Q78" s="2">
        <f t="shared" si="38"/>
        <v>-1</v>
      </c>
    </row>
    <row r="79" spans="1:17" x14ac:dyDescent="0.35">
      <c r="A79" s="2">
        <f>'Biomass from Ecopath'!A78</f>
        <v>68</v>
      </c>
      <c r="B79" t="str">
        <f>'Biomass from Ecopath'!B78</f>
        <v>PP2-NAN</v>
      </c>
      <c r="C79">
        <f>'Biomass from Ecopath'!C78</f>
        <v>11</v>
      </c>
      <c r="D79" s="2">
        <v>0</v>
      </c>
      <c r="E79" s="2">
        <v>1</v>
      </c>
      <c r="F79" s="17">
        <f t="shared" si="28"/>
        <v>2.9653533049865472E-2</v>
      </c>
      <c r="G79" s="14">
        <f t="shared" si="30"/>
        <v>0</v>
      </c>
      <c r="H79" s="24">
        <f t="shared" si="29"/>
        <v>0</v>
      </c>
      <c r="I79" s="29">
        <f t="shared" si="31"/>
        <v>0</v>
      </c>
      <c r="J79" s="28">
        <f t="shared" si="32"/>
        <v>0</v>
      </c>
      <c r="K79" s="15">
        <f t="shared" si="33"/>
        <v>0</v>
      </c>
      <c r="L79" s="34" t="str">
        <f t="shared" si="34"/>
        <v>PP2-NAN</v>
      </c>
      <c r="M79" s="36">
        <f t="shared" si="25"/>
        <v>0</v>
      </c>
      <c r="N79" s="13">
        <f t="shared" si="35"/>
        <v>0</v>
      </c>
      <c r="O79" s="39">
        <f t="shared" si="36"/>
        <v>0</v>
      </c>
      <c r="P79" s="39">
        <f t="shared" si="37"/>
        <v>0</v>
      </c>
      <c r="Q79" s="2">
        <f t="shared" si="38"/>
        <v>-1</v>
      </c>
    </row>
    <row r="80" spans="1:17" x14ac:dyDescent="0.35">
      <c r="A80" s="2">
        <f>'Biomass from Ecopath'!A79</f>
        <v>69</v>
      </c>
      <c r="B80" t="str">
        <f>'Biomass from Ecopath'!B79</f>
        <v>PP3-PIC</v>
      </c>
      <c r="C80">
        <f>'Biomass from Ecopath'!C79</f>
        <v>2.2999999999999998</v>
      </c>
      <c r="D80" s="2">
        <v>0</v>
      </c>
      <c r="E80" s="2">
        <v>1</v>
      </c>
      <c r="F80" s="17">
        <f t="shared" si="28"/>
        <v>6.2002841831536896E-3</v>
      </c>
      <c r="G80" s="14">
        <f t="shared" si="30"/>
        <v>0</v>
      </c>
      <c r="H80" s="24">
        <f t="shared" si="29"/>
        <v>0</v>
      </c>
      <c r="I80" s="29">
        <f t="shared" si="31"/>
        <v>0</v>
      </c>
      <c r="J80" s="28">
        <f t="shared" si="32"/>
        <v>0</v>
      </c>
      <c r="K80" s="15">
        <f t="shared" si="33"/>
        <v>0</v>
      </c>
      <c r="L80" s="34" t="str">
        <f t="shared" si="34"/>
        <v>PP3-PIC</v>
      </c>
      <c r="M80" s="36">
        <f t="shared" si="25"/>
        <v>0</v>
      </c>
      <c r="N80" s="13">
        <f t="shared" si="35"/>
        <v>0</v>
      </c>
      <c r="O80" s="39">
        <f t="shared" si="36"/>
        <v>0</v>
      </c>
      <c r="P80" s="39">
        <f t="shared" si="37"/>
        <v>0</v>
      </c>
      <c r="Q80" s="2">
        <f t="shared" si="38"/>
        <v>-1</v>
      </c>
    </row>
    <row r="81" spans="1:17" x14ac:dyDescent="0.35">
      <c r="A81" s="2">
        <f>'Biomass from Ecopath'!A80</f>
        <v>70</v>
      </c>
      <c r="B81" t="str">
        <f>'Biomass from Ecopath'!B80</f>
        <v>BA1-BAC</v>
      </c>
      <c r="C81">
        <f>'Biomass from Ecopath'!C80</f>
        <v>4</v>
      </c>
      <c r="D81" s="2">
        <v>0</v>
      </c>
      <c r="E81" s="2">
        <v>1</v>
      </c>
      <c r="F81" s="17">
        <f t="shared" si="28"/>
        <v>1.0783102927223809E-2</v>
      </c>
      <c r="G81" s="14">
        <f t="shared" si="30"/>
        <v>0</v>
      </c>
      <c r="H81" s="24">
        <f t="shared" si="29"/>
        <v>0</v>
      </c>
      <c r="I81" s="29">
        <f t="shared" si="31"/>
        <v>0</v>
      </c>
      <c r="J81" s="28">
        <f t="shared" si="32"/>
        <v>0</v>
      </c>
      <c r="K81" s="15">
        <f t="shared" si="33"/>
        <v>0</v>
      </c>
      <c r="L81" s="34" t="str">
        <f t="shared" si="34"/>
        <v>BA1-BAC</v>
      </c>
      <c r="M81" s="36">
        <f t="shared" si="25"/>
        <v>0</v>
      </c>
      <c r="N81" s="13">
        <f t="shared" si="35"/>
        <v>0</v>
      </c>
      <c r="O81" s="39">
        <f t="shared" si="36"/>
        <v>0</v>
      </c>
      <c r="P81" s="39">
        <f t="shared" si="37"/>
        <v>0</v>
      </c>
      <c r="Q81" s="2">
        <f t="shared" si="38"/>
        <v>-1</v>
      </c>
    </row>
    <row r="82" spans="1:17" x14ac:dyDescent="0.35">
      <c r="A82" s="2">
        <f>'Biomass from Ecopath'!A81</f>
        <v>71</v>
      </c>
      <c r="B82" t="str">
        <f>'Biomass from Ecopath'!B81</f>
        <v>DET_Close</v>
      </c>
      <c r="C82">
        <f>'Biomass from Ecopath'!C81</f>
        <v>60</v>
      </c>
      <c r="D82" s="2">
        <v>0</v>
      </c>
      <c r="E82" s="2">
        <v>1</v>
      </c>
      <c r="F82" s="17">
        <f t="shared" si="28"/>
        <v>0.16174654390835713</v>
      </c>
      <c r="G82" s="14">
        <f t="shared" si="30"/>
        <v>0</v>
      </c>
      <c r="H82" s="24">
        <f t="shared" si="29"/>
        <v>0</v>
      </c>
      <c r="I82" s="29">
        <f t="shared" si="31"/>
        <v>0</v>
      </c>
      <c r="J82" s="28">
        <f t="shared" si="32"/>
        <v>0</v>
      </c>
      <c r="K82" s="15">
        <f t="shared" si="33"/>
        <v>0</v>
      </c>
      <c r="L82" s="34" t="str">
        <f t="shared" si="34"/>
        <v>DET_Close</v>
      </c>
      <c r="M82" s="36">
        <f t="shared" si="25"/>
        <v>0</v>
      </c>
      <c r="N82" s="13">
        <f t="shared" si="35"/>
        <v>0</v>
      </c>
      <c r="O82" s="39">
        <f t="shared" si="36"/>
        <v>0</v>
      </c>
      <c r="P82" s="39">
        <f t="shared" si="37"/>
        <v>0</v>
      </c>
      <c r="Q82" s="2">
        <f t="shared" si="38"/>
        <v>-1</v>
      </c>
    </row>
    <row r="83" spans="1:17" s="11" customFormat="1" x14ac:dyDescent="0.35">
      <c r="A83" s="10">
        <f>'Biomass from Ecopath'!A82</f>
        <v>72</v>
      </c>
      <c r="B83" s="11" t="str">
        <f>'Biomass from Ecopath'!B82</f>
        <v>DET_Real</v>
      </c>
      <c r="C83" s="11">
        <f>'Biomass from Ecopath'!C82</f>
        <v>60</v>
      </c>
      <c r="D83" s="10">
        <v>0</v>
      </c>
      <c r="E83" s="2">
        <v>1</v>
      </c>
      <c r="F83" s="19">
        <f t="shared" si="28"/>
        <v>0.16174654390835713</v>
      </c>
      <c r="G83" s="21">
        <f t="shared" si="30"/>
        <v>0</v>
      </c>
      <c r="H83" s="26">
        <f t="shared" si="29"/>
        <v>0</v>
      </c>
      <c r="I83" s="32">
        <f t="shared" si="31"/>
        <v>0</v>
      </c>
      <c r="J83" s="33">
        <f t="shared" si="32"/>
        <v>0</v>
      </c>
      <c r="K83" s="46">
        <f t="shared" si="33"/>
        <v>0</v>
      </c>
      <c r="L83" s="34" t="str">
        <f t="shared" si="34"/>
        <v>DET_Real</v>
      </c>
      <c r="M83" s="36">
        <f t="shared" si="25"/>
        <v>0</v>
      </c>
      <c r="N83" s="13">
        <f t="shared" si="35"/>
        <v>0</v>
      </c>
      <c r="O83" s="43">
        <f t="shared" si="36"/>
        <v>0</v>
      </c>
      <c r="P83" s="43">
        <f t="shared" si="37"/>
        <v>0</v>
      </c>
      <c r="Q83" s="2">
        <f t="shared" si="38"/>
        <v>-1</v>
      </c>
    </row>
    <row r="84" spans="1:17" s="1" customFormat="1" x14ac:dyDescent="0.35">
      <c r="A84" s="3"/>
      <c r="I84" s="3"/>
      <c r="J84" s="3"/>
      <c r="O84" s="42"/>
      <c r="P84" s="42"/>
    </row>
    <row r="86" spans="1:17" x14ac:dyDescent="0.35">
      <c r="O86" s="42" t="s">
        <v>126</v>
      </c>
      <c r="P86" s="42"/>
    </row>
    <row r="87" spans="1:17" x14ac:dyDescent="0.35">
      <c r="B87" s="1"/>
      <c r="C87" s="4" t="s">
        <v>109</v>
      </c>
      <c r="D87" s="4" t="s">
        <v>112</v>
      </c>
      <c r="E87" s="4"/>
      <c r="F87" s="4" t="s">
        <v>111</v>
      </c>
      <c r="G87" s="4" t="s">
        <v>108</v>
      </c>
      <c r="H87" s="5" t="s">
        <v>110</v>
      </c>
      <c r="J87" s="4" t="s">
        <v>120</v>
      </c>
      <c r="M87" t="s">
        <v>107</v>
      </c>
      <c r="O87" s="39">
        <f>SUM(O5:O83)</f>
        <v>0.16207255127230971</v>
      </c>
    </row>
    <row r="88" spans="1:17" x14ac:dyDescent="0.35">
      <c r="B88" s="6" t="s">
        <v>107</v>
      </c>
      <c r="C88" s="16">
        <f>SUM(C5:C83)</f>
        <v>370.95073904018</v>
      </c>
      <c r="D88" s="3">
        <f>SUM(D5:D83)</f>
        <v>23</v>
      </c>
      <c r="E88" s="3"/>
      <c r="F88" s="27">
        <f>SUM(F5:F83)</f>
        <v>1.0000000000000002</v>
      </c>
      <c r="G88" s="23">
        <f>SUM(G5:G83)</f>
        <v>36.0949460848</v>
      </c>
      <c r="H88" s="27">
        <f>SUM(H5:H83)</f>
        <v>1</v>
      </c>
      <c r="I88" s="27"/>
      <c r="J88" s="27">
        <f>SUM(J5:J83)</f>
        <v>23</v>
      </c>
      <c r="K88" s="27"/>
      <c r="L88" s="27"/>
      <c r="M88" s="27">
        <f>SUM(M5:M83)</f>
        <v>0.25</v>
      </c>
    </row>
  </sheetData>
  <conditionalFormatting sqref="M5:M8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C5354-CAC9-4E52-B3FB-79BB87C1AD3D}">
  <dimension ref="A2:Q88"/>
  <sheetViews>
    <sheetView topLeftCell="G20" zoomScale="85" workbookViewId="0">
      <selection activeCell="N47" sqref="N47:N50"/>
    </sheetView>
  </sheetViews>
  <sheetFormatPr defaultRowHeight="14.5" x14ac:dyDescent="0.35"/>
  <cols>
    <col min="1" max="1" width="15" style="2" customWidth="1"/>
    <col min="2" max="2" width="21.81640625" customWidth="1"/>
    <col min="3" max="3" width="12.90625" customWidth="1"/>
    <col min="4" max="4" width="12.36328125" customWidth="1"/>
    <col min="5" max="5" width="17.81640625" style="2" customWidth="1"/>
    <col min="6" max="6" width="17.36328125" style="2" customWidth="1"/>
    <col min="7" max="7" width="16.7265625" style="2" customWidth="1"/>
    <col min="8" max="8" width="14.1796875" customWidth="1"/>
    <col min="9" max="9" width="18.54296875" style="2" customWidth="1"/>
    <col min="10" max="10" width="12.7265625" style="2" customWidth="1"/>
    <col min="11" max="11" width="14.26953125" customWidth="1"/>
    <col min="12" max="12" width="21.36328125" customWidth="1"/>
    <col min="13" max="13" width="14.54296875" customWidth="1"/>
    <col min="14" max="14" width="18" customWidth="1"/>
    <col min="15" max="16" width="15.7265625" style="39" customWidth="1"/>
    <col min="17" max="17" width="22.54296875" customWidth="1"/>
  </cols>
  <sheetData>
    <row r="2" spans="1:17" x14ac:dyDescent="0.35">
      <c r="E2" s="3" t="s">
        <v>96</v>
      </c>
      <c r="F2" s="3">
        <v>0.15</v>
      </c>
    </row>
    <row r="3" spans="1:17" x14ac:dyDescent="0.35">
      <c r="I3" s="3" t="s">
        <v>113</v>
      </c>
      <c r="O3" s="42" t="s">
        <v>122</v>
      </c>
    </row>
    <row r="4" spans="1:17" ht="58" x14ac:dyDescent="0.35">
      <c r="A4" s="4" t="s">
        <v>95</v>
      </c>
      <c r="B4" s="5" t="s">
        <v>91</v>
      </c>
      <c r="C4" s="7" t="s">
        <v>98</v>
      </c>
      <c r="D4" s="4" t="s">
        <v>97</v>
      </c>
      <c r="E4" s="7" t="s">
        <v>99</v>
      </c>
      <c r="F4" s="7" t="s">
        <v>100</v>
      </c>
      <c r="G4" s="7" t="s">
        <v>101</v>
      </c>
      <c r="H4" s="7" t="s">
        <v>102</v>
      </c>
      <c r="I4" s="7" t="s">
        <v>121</v>
      </c>
      <c r="J4" s="7" t="s">
        <v>114</v>
      </c>
      <c r="K4" s="7" t="s">
        <v>103</v>
      </c>
      <c r="L4" s="7" t="s">
        <v>125</v>
      </c>
      <c r="M4" s="7" t="s">
        <v>104</v>
      </c>
      <c r="N4" s="38" t="s">
        <v>123</v>
      </c>
      <c r="O4" s="40" t="s">
        <v>127</v>
      </c>
      <c r="P4" s="47" t="s">
        <v>128</v>
      </c>
      <c r="Q4" s="38" t="s">
        <v>129</v>
      </c>
    </row>
    <row r="5" spans="1:17" x14ac:dyDescent="0.35">
      <c r="A5" s="2">
        <f>'Biomass from Ecopath'!A4</f>
        <v>1</v>
      </c>
      <c r="B5" t="str">
        <f>'Biomass from Ecopath'!B4</f>
        <v>Orca-WCT</v>
      </c>
      <c r="C5">
        <f>'Biomass from Ecopath'!C4</f>
        <v>2.5999999999999998E-4</v>
      </c>
      <c r="D5" s="2">
        <v>0</v>
      </c>
      <c r="E5" s="2">
        <v>1</v>
      </c>
      <c r="F5" s="17">
        <f t="shared" ref="F5:F39" si="0">C5/$C$88</f>
        <v>7.0090169026954751E-7</v>
      </c>
      <c r="G5" s="14">
        <f>C5*D5*E5</f>
        <v>0</v>
      </c>
      <c r="H5" s="24">
        <f t="shared" ref="H5:H39" si="1">G5/$G$88</f>
        <v>0</v>
      </c>
      <c r="I5" s="29">
        <f>H5</f>
        <v>0</v>
      </c>
      <c r="J5" s="28">
        <f>IF(G5=0,0,H5/I5)</f>
        <v>0</v>
      </c>
      <c r="K5" s="15">
        <f t="shared" ref="K5:K11" si="2">J5/$J$88</f>
        <v>0</v>
      </c>
      <c r="L5" s="34" t="str">
        <f>B5</f>
        <v>Orca-WCT</v>
      </c>
      <c r="M5" s="36">
        <f t="shared" ref="M5:M11" si="3">I5*(1-$F$2)</f>
        <v>0</v>
      </c>
      <c r="N5" s="13">
        <f>M5</f>
        <v>0</v>
      </c>
      <c r="O5" s="39">
        <f t="shared" ref="O5:O11" si="4">M5/F5/$C$88</f>
        <v>0</v>
      </c>
      <c r="P5" s="39">
        <f t="shared" ref="P5:P11" si="5">O5/$O$87</f>
        <v>0</v>
      </c>
      <c r="Q5" s="2">
        <f t="shared" ref="Q5:Q11" si="6">($A$83*P5-1)/(($A$83-2)*P5+1)</f>
        <v>-1</v>
      </c>
    </row>
    <row r="6" spans="1:17" x14ac:dyDescent="0.35">
      <c r="A6" s="2">
        <f>'Biomass from Ecopath'!A5</f>
        <v>2</v>
      </c>
      <c r="B6" t="str">
        <f>'Biomass from Ecopath'!B5</f>
        <v>Orca-Resident</v>
      </c>
      <c r="C6">
        <f>'Biomass from Ecopath'!C5</f>
        <v>3.5000000000000001E-3</v>
      </c>
      <c r="D6" s="2">
        <v>0</v>
      </c>
      <c r="E6" s="2">
        <v>1</v>
      </c>
      <c r="F6" s="17">
        <f t="shared" si="0"/>
        <v>9.4352150613208334E-6</v>
      </c>
      <c r="G6" s="14">
        <f t="shared" ref="G6:G72" si="7">C6*D6*E6</f>
        <v>0</v>
      </c>
      <c r="H6" s="24">
        <f t="shared" si="1"/>
        <v>0</v>
      </c>
      <c r="I6" s="29">
        <f t="shared" ref="I6:I72" si="8">H6</f>
        <v>0</v>
      </c>
      <c r="J6" s="28">
        <f t="shared" ref="J6:J72" si="9">IF(G6=0,0,H6/I6)</f>
        <v>0</v>
      </c>
      <c r="K6" s="15">
        <f t="shared" si="2"/>
        <v>0</v>
      </c>
      <c r="L6" s="34" t="str">
        <f t="shared" ref="L6:L72" si="10">B6</f>
        <v>Orca-Resident</v>
      </c>
      <c r="M6" s="36">
        <f t="shared" si="3"/>
        <v>0</v>
      </c>
      <c r="N6" s="13">
        <f t="shared" ref="N6:N72" si="11">M6</f>
        <v>0</v>
      </c>
      <c r="O6" s="39">
        <f t="shared" si="4"/>
        <v>0</v>
      </c>
      <c r="P6" s="39">
        <f t="shared" si="5"/>
        <v>0</v>
      </c>
      <c r="Q6" s="2">
        <f t="shared" si="6"/>
        <v>-1</v>
      </c>
    </row>
    <row r="7" spans="1:17" x14ac:dyDescent="0.35">
      <c r="A7" s="2">
        <f>'Biomass from Ecopath'!A6</f>
        <v>3</v>
      </c>
      <c r="B7" t="str">
        <f>'Biomass from Ecopath'!B6</f>
        <v>Humpback</v>
      </c>
      <c r="C7">
        <f>'Biomass from Ecopath'!C6</f>
        <v>8.8000000000000005E-3</v>
      </c>
      <c r="D7" s="2">
        <v>0</v>
      </c>
      <c r="E7" s="2">
        <v>1</v>
      </c>
      <c r="F7" s="17">
        <f>C7/$C$88</f>
        <v>2.3722826439892379E-5</v>
      </c>
      <c r="G7" s="14">
        <f>C7*D7*E7</f>
        <v>0</v>
      </c>
      <c r="H7" s="24">
        <f t="shared" si="1"/>
        <v>0</v>
      </c>
      <c r="I7" s="29">
        <f>H7</f>
        <v>0</v>
      </c>
      <c r="J7" s="28">
        <f>IF(G7=0,0,H7/I7)</f>
        <v>0</v>
      </c>
      <c r="K7" s="15">
        <f t="shared" si="2"/>
        <v>0</v>
      </c>
      <c r="L7" s="34" t="str">
        <f>B7</f>
        <v>Humpback</v>
      </c>
      <c r="M7" s="36">
        <f>I7*(1-$F$2)</f>
        <v>0</v>
      </c>
      <c r="N7" s="13">
        <f>M7</f>
        <v>0</v>
      </c>
      <c r="O7" s="39">
        <f t="shared" si="4"/>
        <v>0</v>
      </c>
      <c r="P7" s="39">
        <f t="shared" si="5"/>
        <v>0</v>
      </c>
      <c r="Q7" s="2">
        <f t="shared" si="6"/>
        <v>-1</v>
      </c>
    </row>
    <row r="8" spans="1:17" x14ac:dyDescent="0.35">
      <c r="A8" s="2">
        <f>'Biomass from Ecopath'!A7</f>
        <v>4</v>
      </c>
      <c r="B8" t="str">
        <f>'Biomass from Ecopath'!B7</f>
        <v>Odontoceti</v>
      </c>
      <c r="C8">
        <f>'Biomass from Ecopath'!C7</f>
        <v>0.08</v>
      </c>
      <c r="D8" s="2">
        <v>0</v>
      </c>
      <c r="E8" s="2">
        <v>1</v>
      </c>
      <c r="F8" s="17">
        <f t="shared" si="0"/>
        <v>2.1566205854447616E-4</v>
      </c>
      <c r="G8" s="14">
        <f t="shared" si="7"/>
        <v>0</v>
      </c>
      <c r="H8" s="24">
        <f t="shared" si="1"/>
        <v>0</v>
      </c>
      <c r="I8" s="29">
        <f t="shared" si="8"/>
        <v>0</v>
      </c>
      <c r="J8" s="28">
        <f t="shared" si="9"/>
        <v>0</v>
      </c>
      <c r="K8" s="15">
        <f t="shared" si="2"/>
        <v>0</v>
      </c>
      <c r="L8" s="34" t="str">
        <f t="shared" si="10"/>
        <v>Odontoceti</v>
      </c>
      <c r="M8" s="36">
        <f t="shared" si="3"/>
        <v>0</v>
      </c>
      <c r="N8" s="13">
        <f t="shared" si="11"/>
        <v>0</v>
      </c>
      <c r="O8" s="39">
        <f t="shared" si="4"/>
        <v>0</v>
      </c>
      <c r="P8" s="39">
        <f t="shared" si="5"/>
        <v>0</v>
      </c>
      <c r="Q8" s="2">
        <f t="shared" si="6"/>
        <v>-1</v>
      </c>
    </row>
    <row r="9" spans="1:17" x14ac:dyDescent="0.35">
      <c r="A9" s="2">
        <f>'Biomass from Ecopath'!A8</f>
        <v>5</v>
      </c>
      <c r="B9" t="str">
        <f>'Biomass from Ecopath'!B8</f>
        <v>Sea</v>
      </c>
      <c r="C9">
        <f>'Biomass from Ecopath'!C8</f>
        <v>4.3999999999999997E-2</v>
      </c>
      <c r="D9" s="2">
        <v>0</v>
      </c>
      <c r="E9" s="2">
        <v>1</v>
      </c>
      <c r="F9" s="17">
        <f t="shared" si="0"/>
        <v>1.1861413219946188E-4</v>
      </c>
      <c r="G9" s="14">
        <f t="shared" si="7"/>
        <v>0</v>
      </c>
      <c r="H9" s="24">
        <f t="shared" si="1"/>
        <v>0</v>
      </c>
      <c r="I9" s="29">
        <f t="shared" si="8"/>
        <v>0</v>
      </c>
      <c r="J9" s="28">
        <f t="shared" si="9"/>
        <v>0</v>
      </c>
      <c r="K9" s="15">
        <f t="shared" si="2"/>
        <v>0</v>
      </c>
      <c r="L9" s="34" t="str">
        <f t="shared" si="10"/>
        <v>Sea</v>
      </c>
      <c r="M9" s="36">
        <f t="shared" si="3"/>
        <v>0</v>
      </c>
      <c r="N9" s="13">
        <f t="shared" si="11"/>
        <v>0</v>
      </c>
      <c r="O9" s="39">
        <f t="shared" si="4"/>
        <v>0</v>
      </c>
      <c r="P9" s="39">
        <f t="shared" si="5"/>
        <v>0</v>
      </c>
      <c r="Q9" s="2">
        <f t="shared" si="6"/>
        <v>-1</v>
      </c>
    </row>
    <row r="10" spans="1:17" x14ac:dyDescent="0.35">
      <c r="A10" s="2">
        <f>'Biomass from Ecopath'!A9</f>
        <v>6</v>
      </c>
      <c r="B10" t="str">
        <f>'Biomass from Ecopath'!B9</f>
        <v>Harbour</v>
      </c>
      <c r="C10">
        <f>'Biomass from Ecopath'!C9</f>
        <v>0.16</v>
      </c>
      <c r="D10" s="2">
        <v>0</v>
      </c>
      <c r="E10" s="2">
        <v>1</v>
      </c>
      <c r="F10" s="17">
        <f t="shared" si="0"/>
        <v>4.3132411708895232E-4</v>
      </c>
      <c r="G10" s="14">
        <f t="shared" si="7"/>
        <v>0</v>
      </c>
      <c r="H10" s="24">
        <f t="shared" si="1"/>
        <v>0</v>
      </c>
      <c r="I10" s="29">
        <f t="shared" si="8"/>
        <v>0</v>
      </c>
      <c r="J10" s="28">
        <f t="shared" si="9"/>
        <v>0</v>
      </c>
      <c r="K10" s="15">
        <f t="shared" si="2"/>
        <v>0</v>
      </c>
      <c r="L10" s="34" t="str">
        <f t="shared" si="10"/>
        <v>Harbour</v>
      </c>
      <c r="M10" s="36">
        <f t="shared" si="3"/>
        <v>0</v>
      </c>
      <c r="N10" s="13">
        <f t="shared" si="11"/>
        <v>0</v>
      </c>
      <c r="O10" s="39">
        <f t="shared" si="4"/>
        <v>0</v>
      </c>
      <c r="P10" s="39">
        <f t="shared" si="5"/>
        <v>0</v>
      </c>
      <c r="Q10" s="2">
        <f t="shared" si="6"/>
        <v>-1</v>
      </c>
    </row>
    <row r="11" spans="1:17" x14ac:dyDescent="0.35">
      <c r="A11" s="2">
        <f>'Biomass from Ecopath'!A10</f>
        <v>7</v>
      </c>
      <c r="B11" t="str">
        <f>'Biomass from Ecopath'!B10</f>
        <v>Avian</v>
      </c>
      <c r="C11">
        <f>'Biomass from Ecopath'!C10</f>
        <v>3.5999999999999997E-2</v>
      </c>
      <c r="D11" s="2">
        <v>0</v>
      </c>
      <c r="E11" s="2">
        <v>1</v>
      </c>
      <c r="F11" s="17">
        <f t="shared" si="0"/>
        <v>9.7047926345014267E-5</v>
      </c>
      <c r="G11" s="14">
        <f t="shared" si="7"/>
        <v>0</v>
      </c>
      <c r="H11" s="24">
        <f t="shared" si="1"/>
        <v>0</v>
      </c>
      <c r="I11" s="29">
        <f t="shared" si="8"/>
        <v>0</v>
      </c>
      <c r="J11" s="28">
        <f t="shared" si="9"/>
        <v>0</v>
      </c>
      <c r="K11" s="15">
        <f t="shared" si="2"/>
        <v>0</v>
      </c>
      <c r="L11" s="34" t="str">
        <f t="shared" si="10"/>
        <v>Avian</v>
      </c>
      <c r="M11" s="36">
        <f t="shared" si="3"/>
        <v>0</v>
      </c>
      <c r="N11" s="13">
        <f t="shared" si="11"/>
        <v>0</v>
      </c>
      <c r="O11" s="39">
        <f t="shared" si="4"/>
        <v>0</v>
      </c>
      <c r="P11" s="39">
        <f t="shared" si="5"/>
        <v>0</v>
      </c>
      <c r="Q11" s="2">
        <f t="shared" si="6"/>
        <v>-1</v>
      </c>
    </row>
    <row r="12" spans="1:17" x14ac:dyDescent="0.35">
      <c r="A12" s="2">
        <f>'Biomass from Ecopath'!A11</f>
        <v>8</v>
      </c>
      <c r="B12" t="str">
        <f>'Biomass from Ecopath'!B11</f>
        <v>Lingcod</v>
      </c>
      <c r="C12">
        <f>'Biomass from Ecopath'!C11</f>
        <v>1</v>
      </c>
      <c r="D12" s="2">
        <v>0</v>
      </c>
      <c r="E12" s="2">
        <v>1</v>
      </c>
      <c r="F12" s="17">
        <f>C12/$C$88</f>
        <v>2.6957757318059523E-3</v>
      </c>
      <c r="G12" s="14">
        <f>C12*D12*E12</f>
        <v>0</v>
      </c>
      <c r="H12" s="24">
        <f t="shared" si="1"/>
        <v>0</v>
      </c>
      <c r="I12" s="29">
        <f>H12</f>
        <v>0</v>
      </c>
      <c r="J12" s="28">
        <f>IF(G12=0,0,H12/I12)</f>
        <v>0</v>
      </c>
      <c r="K12" s="15">
        <f>J12/$J$88</f>
        <v>0</v>
      </c>
      <c r="L12" s="34" t="str">
        <f>B12</f>
        <v>Lingcod</v>
      </c>
      <c r="M12" s="36">
        <f>I12*(1-$F$2)</f>
        <v>0</v>
      </c>
      <c r="N12" s="13">
        <f>M12</f>
        <v>0</v>
      </c>
      <c r="O12" s="39">
        <f>M12/F12/$C$88</f>
        <v>0</v>
      </c>
      <c r="P12" s="39">
        <f>O12/$O$87</f>
        <v>0</v>
      </c>
      <c r="Q12" s="2">
        <f>($A$83*P12-1)/(($A$83-2)*P12+1)</f>
        <v>-1</v>
      </c>
    </row>
    <row r="13" spans="1:17" x14ac:dyDescent="0.35">
      <c r="A13" s="2">
        <f>'Biomass from Ecopath'!A12</f>
        <v>9</v>
      </c>
      <c r="B13" t="str">
        <f>'Biomass from Ecopath'!B12</f>
        <v>Dogfish</v>
      </c>
      <c r="C13">
        <f>'Biomass from Ecopath'!C12</f>
        <v>4.5</v>
      </c>
      <c r="D13" s="2">
        <v>0</v>
      </c>
      <c r="E13" s="2">
        <v>1</v>
      </c>
      <c r="F13" s="17">
        <f>C13/$C$88</f>
        <v>1.2130990793126784E-2</v>
      </c>
      <c r="G13" s="14">
        <f>C13*D13*E13</f>
        <v>0</v>
      </c>
      <c r="H13" s="24">
        <f t="shared" si="1"/>
        <v>0</v>
      </c>
      <c r="I13" s="29">
        <f>H13</f>
        <v>0</v>
      </c>
      <c r="J13" s="28">
        <f>IF(G13=0,0,H13/I13)</f>
        <v>0</v>
      </c>
      <c r="K13" s="15">
        <f>J13/$J$88</f>
        <v>0</v>
      </c>
      <c r="L13" s="34" t="str">
        <f>B13</f>
        <v>Dogfish</v>
      </c>
      <c r="M13" s="36">
        <f>I13*(1-$F$2)</f>
        <v>0</v>
      </c>
      <c r="N13" s="13">
        <f>M13</f>
        <v>0</v>
      </c>
      <c r="O13" s="39">
        <f>M13/F13/$C$88</f>
        <v>0</v>
      </c>
      <c r="P13" s="39">
        <f>O13/$O$87</f>
        <v>0</v>
      </c>
      <c r="Q13" s="2">
        <f>($A$83*P13-1)/(($A$83-2)*P13+1)</f>
        <v>-1</v>
      </c>
    </row>
    <row r="14" spans="1:17" s="8" customFormat="1" x14ac:dyDescent="0.35">
      <c r="A14" s="9">
        <f>'Biomass from Ecopath'!A13</f>
        <v>0</v>
      </c>
      <c r="B14" s="8" t="str">
        <f>'Biomass from Ecopath'!B13</f>
        <v>HAKE</v>
      </c>
      <c r="C14" s="8">
        <f>'Biomass from Ecopath'!C13</f>
        <v>0</v>
      </c>
      <c r="D14" s="8">
        <v>0</v>
      </c>
      <c r="E14" s="9"/>
      <c r="F14" s="18">
        <f t="shared" si="0"/>
        <v>0</v>
      </c>
      <c r="G14" s="22">
        <f t="shared" si="7"/>
        <v>0</v>
      </c>
      <c r="H14" s="25">
        <f t="shared" si="1"/>
        <v>0</v>
      </c>
      <c r="I14" s="30">
        <f t="shared" si="8"/>
        <v>0</v>
      </c>
      <c r="J14" s="31">
        <f t="shared" si="9"/>
        <v>0</v>
      </c>
      <c r="K14" s="45">
        <f t="shared" ref="K14:K45" si="12">J14/$J$88</f>
        <v>0</v>
      </c>
      <c r="L14" s="35" t="str">
        <f t="shared" si="10"/>
        <v>HAKE</v>
      </c>
      <c r="M14" s="37"/>
      <c r="N14" s="48"/>
      <c r="O14" s="41"/>
      <c r="P14" s="41"/>
      <c r="Q14" s="9">
        <f t="shared" ref="Q14:Q45" si="13">($A$83*P14-1)/(($A$83-2)*P14+1)</f>
        <v>-1</v>
      </c>
    </row>
    <row r="15" spans="1:17" x14ac:dyDescent="0.35">
      <c r="A15" s="2">
        <f>'Biomass from Ecopath'!A14</f>
        <v>10</v>
      </c>
      <c r="B15" t="str">
        <f>'Biomass from Ecopath'!B14</f>
        <v>Hake1_0-11</v>
      </c>
      <c r="C15">
        <f>'Biomass from Ecopath'!C14</f>
        <v>0.30989040000000001</v>
      </c>
      <c r="D15" s="2">
        <v>1</v>
      </c>
      <c r="E15" s="2">
        <v>3</v>
      </c>
      <c r="F15" s="17">
        <f t="shared" si="0"/>
        <v>8.3539501983963922E-4</v>
      </c>
      <c r="G15" s="14">
        <f t="shared" si="7"/>
        <v>0.92967120000000003</v>
      </c>
      <c r="H15" s="24">
        <f t="shared" si="1"/>
        <v>1.4924179884433737E-2</v>
      </c>
      <c r="I15" s="29">
        <f t="shared" si="8"/>
        <v>1.4924179884433737E-2</v>
      </c>
      <c r="J15" s="28">
        <f t="shared" si="9"/>
        <v>1</v>
      </c>
      <c r="K15" s="15">
        <f t="shared" si="12"/>
        <v>0.04</v>
      </c>
      <c r="L15" s="34" t="str">
        <f t="shared" si="10"/>
        <v>Hake1_0-11</v>
      </c>
      <c r="M15" s="36">
        <f t="shared" ref="M15:M24" si="14">I15*(1-$F$2)</f>
        <v>1.2685552901768676E-2</v>
      </c>
      <c r="N15" s="13">
        <f t="shared" si="11"/>
        <v>1.2685552901768676E-2</v>
      </c>
      <c r="O15" s="39">
        <f t="shared" ref="O15:O24" si="15">M15/F15/$C$88</f>
        <v>4.0935611112085678E-2</v>
      </c>
      <c r="P15" s="39">
        <f t="shared" ref="P15:P24" si="16">O15/$O$87</f>
        <v>0.10810810810810814</v>
      </c>
      <c r="Q15" s="2">
        <f t="shared" si="13"/>
        <v>0.79179810725552047</v>
      </c>
    </row>
    <row r="16" spans="1:17" x14ac:dyDescent="0.35">
      <c r="A16" s="2">
        <f>'Biomass from Ecopath'!A15</f>
        <v>11</v>
      </c>
      <c r="B16" t="str">
        <f>'Biomass from Ecopath'!B15</f>
        <v>Hake2_juve_12-35</v>
      </c>
      <c r="C16">
        <f>'Biomass from Ecopath'!C15</f>
        <v>2.2669760000000001</v>
      </c>
      <c r="D16" s="2">
        <v>0</v>
      </c>
      <c r="E16" s="2">
        <v>1</v>
      </c>
      <c r="F16" s="17">
        <f t="shared" si="0"/>
        <v>6.1112588853865302E-3</v>
      </c>
      <c r="G16" s="14">
        <f t="shared" si="7"/>
        <v>0</v>
      </c>
      <c r="H16" s="24">
        <f t="shared" si="1"/>
        <v>0</v>
      </c>
      <c r="I16" s="29">
        <f t="shared" si="8"/>
        <v>0</v>
      </c>
      <c r="J16" s="28">
        <f t="shared" si="9"/>
        <v>0</v>
      </c>
      <c r="K16" s="15">
        <f t="shared" si="12"/>
        <v>0</v>
      </c>
      <c r="L16" s="34" t="str">
        <f t="shared" si="10"/>
        <v>Hake2_juve_12-35</v>
      </c>
      <c r="M16" s="36">
        <f t="shared" si="14"/>
        <v>0</v>
      </c>
      <c r="N16" s="13">
        <f t="shared" si="11"/>
        <v>0</v>
      </c>
      <c r="O16" s="39">
        <f t="shared" si="15"/>
        <v>0</v>
      </c>
      <c r="P16" s="39">
        <f t="shared" si="16"/>
        <v>0</v>
      </c>
      <c r="Q16" s="2">
        <f t="shared" si="13"/>
        <v>-1</v>
      </c>
    </row>
    <row r="17" spans="1:17" x14ac:dyDescent="0.35">
      <c r="A17" s="2">
        <f>'Biomass from Ecopath'!A16</f>
        <v>12</v>
      </c>
      <c r="B17" t="str">
        <f>'Biomass from Ecopath'!B16</f>
        <v>Hake3_mat_36-59</v>
      </c>
      <c r="C17">
        <f>'Biomass from Ecopath'!C16</f>
        <v>1.9</v>
      </c>
      <c r="D17" s="2">
        <v>0</v>
      </c>
      <c r="E17" s="2">
        <v>1</v>
      </c>
      <c r="F17" s="17">
        <f t="shared" si="0"/>
        <v>5.1219738904313087E-3</v>
      </c>
      <c r="G17" s="14">
        <f t="shared" si="7"/>
        <v>0</v>
      </c>
      <c r="H17" s="24">
        <f t="shared" si="1"/>
        <v>0</v>
      </c>
      <c r="I17" s="29">
        <f t="shared" si="8"/>
        <v>0</v>
      </c>
      <c r="J17" s="28">
        <f t="shared" si="9"/>
        <v>0</v>
      </c>
      <c r="K17" s="15">
        <f t="shared" si="12"/>
        <v>0</v>
      </c>
      <c r="L17" s="34" t="str">
        <f t="shared" si="10"/>
        <v>Hake3_mat_36-59</v>
      </c>
      <c r="M17" s="36">
        <f t="shared" si="14"/>
        <v>0</v>
      </c>
      <c r="N17" s="13">
        <f t="shared" si="11"/>
        <v>0</v>
      </c>
      <c r="O17" s="39">
        <f t="shared" si="15"/>
        <v>0</v>
      </c>
      <c r="P17" s="39">
        <f t="shared" si="16"/>
        <v>0</v>
      </c>
      <c r="Q17" s="2">
        <f t="shared" si="13"/>
        <v>-1</v>
      </c>
    </row>
    <row r="18" spans="1:17" x14ac:dyDescent="0.35">
      <c r="A18" s="2">
        <f>'Biomass from Ecopath'!A17</f>
        <v>13</v>
      </c>
      <c r="B18" t="str">
        <f>'Biomass from Ecopath'!B17</f>
        <v>Hake4_old_60up</v>
      </c>
      <c r="C18">
        <f>'Biomass from Ecopath'!C17</f>
        <v>4.4492649999999996</v>
      </c>
      <c r="D18" s="2">
        <v>0</v>
      </c>
      <c r="E18" s="2">
        <v>1</v>
      </c>
      <c r="F18" s="17">
        <f t="shared" si="0"/>
        <v>1.1994220611373608E-2</v>
      </c>
      <c r="G18" s="14">
        <f t="shared" si="7"/>
        <v>0</v>
      </c>
      <c r="H18" s="24">
        <f t="shared" si="1"/>
        <v>0</v>
      </c>
      <c r="I18" s="29">
        <f t="shared" si="8"/>
        <v>0</v>
      </c>
      <c r="J18" s="28">
        <f t="shared" si="9"/>
        <v>0</v>
      </c>
      <c r="K18" s="15">
        <f t="shared" si="12"/>
        <v>0</v>
      </c>
      <c r="L18" s="34" t="str">
        <f t="shared" si="10"/>
        <v>Hake4_old_60up</v>
      </c>
      <c r="M18" s="36">
        <f t="shared" si="14"/>
        <v>0</v>
      </c>
      <c r="N18" s="13">
        <f t="shared" si="11"/>
        <v>0</v>
      </c>
      <c r="O18" s="39">
        <f t="shared" si="15"/>
        <v>0</v>
      </c>
      <c r="P18" s="39">
        <f t="shared" si="16"/>
        <v>0</v>
      </c>
      <c r="Q18" s="2">
        <f t="shared" si="13"/>
        <v>-1</v>
      </c>
    </row>
    <row r="19" spans="1:17" x14ac:dyDescent="0.35">
      <c r="A19" s="2">
        <f>'Biomass from Ecopath'!A18</f>
        <v>14</v>
      </c>
      <c r="B19" t="str">
        <f>'Biomass from Ecopath'!B18</f>
        <v>Pink-Juve</v>
      </c>
      <c r="C19">
        <f>'Biomass from Ecopath'!C18</f>
        <v>3.3999999999999998E-3</v>
      </c>
      <c r="D19" s="2">
        <v>1</v>
      </c>
      <c r="E19" s="2">
        <v>2</v>
      </c>
      <c r="F19" s="17">
        <f t="shared" si="0"/>
        <v>9.165637488140236E-6</v>
      </c>
      <c r="G19" s="14">
        <f t="shared" si="7"/>
        <v>6.7999999999999996E-3</v>
      </c>
      <c r="H19" s="24">
        <f t="shared" si="1"/>
        <v>1.0916162963222847E-4</v>
      </c>
      <c r="I19" s="29">
        <f t="shared" si="8"/>
        <v>1.0916162963222847E-4</v>
      </c>
      <c r="J19" s="28">
        <f t="shared" si="9"/>
        <v>1</v>
      </c>
      <c r="K19" s="15">
        <f t="shared" si="12"/>
        <v>0.04</v>
      </c>
      <c r="L19" s="34" t="str">
        <f t="shared" si="10"/>
        <v>Pink-Juve</v>
      </c>
      <c r="M19" s="36">
        <f t="shared" si="14"/>
        <v>9.2787385187394192E-5</v>
      </c>
      <c r="N19" s="13">
        <f t="shared" si="11"/>
        <v>9.2787385187394192E-5</v>
      </c>
      <c r="O19" s="39">
        <f t="shared" si="15"/>
        <v>2.7290407408057119E-2</v>
      </c>
      <c r="P19" s="39">
        <f t="shared" si="16"/>
        <v>7.2072072072072099E-2</v>
      </c>
      <c r="Q19" s="2">
        <f t="shared" si="13"/>
        <v>0.69299552906110296</v>
      </c>
    </row>
    <row r="20" spans="1:17" x14ac:dyDescent="0.35">
      <c r="A20" s="2">
        <f>'Biomass from Ecopath'!A19</f>
        <v>15</v>
      </c>
      <c r="B20" t="str">
        <f>'Biomass from Ecopath'!B19</f>
        <v>Pink-Adult</v>
      </c>
      <c r="C20">
        <f>'Biomass from Ecopath'!C19</f>
        <v>0.18</v>
      </c>
      <c r="D20" s="2">
        <v>0</v>
      </c>
      <c r="E20" s="2">
        <v>1</v>
      </c>
      <c r="F20" s="17">
        <f t="shared" si="0"/>
        <v>4.8523963172507134E-4</v>
      </c>
      <c r="G20" s="14">
        <f t="shared" si="7"/>
        <v>0</v>
      </c>
      <c r="H20" s="24">
        <f t="shared" si="1"/>
        <v>0</v>
      </c>
      <c r="I20" s="29">
        <f t="shared" si="8"/>
        <v>0</v>
      </c>
      <c r="J20" s="28">
        <f t="shared" si="9"/>
        <v>0</v>
      </c>
      <c r="K20" s="15">
        <f t="shared" si="12"/>
        <v>0</v>
      </c>
      <c r="L20" s="34" t="str">
        <f t="shared" si="10"/>
        <v>Pink-Adult</v>
      </c>
      <c r="M20" s="36">
        <f t="shared" si="14"/>
        <v>0</v>
      </c>
      <c r="N20" s="13">
        <f t="shared" si="11"/>
        <v>0</v>
      </c>
      <c r="O20" s="39">
        <f t="shared" si="15"/>
        <v>0</v>
      </c>
      <c r="P20" s="39">
        <f t="shared" si="16"/>
        <v>0</v>
      </c>
      <c r="Q20" s="2">
        <f t="shared" si="13"/>
        <v>-1</v>
      </c>
    </row>
    <row r="21" spans="1:17" x14ac:dyDescent="0.35">
      <c r="A21" s="2">
        <f>'Biomass from Ecopath'!A20</f>
        <v>16</v>
      </c>
      <c r="B21" t="str">
        <f>'Biomass from Ecopath'!B20</f>
        <v>Chum-Juve</v>
      </c>
      <c r="C21">
        <f>'Biomass from Ecopath'!C20</f>
        <v>3.32E-3</v>
      </c>
      <c r="D21" s="2">
        <v>1</v>
      </c>
      <c r="E21" s="2">
        <v>2</v>
      </c>
      <c r="F21" s="17">
        <f t="shared" si="0"/>
        <v>8.9499754295957619E-6</v>
      </c>
      <c r="G21" s="14">
        <f t="shared" si="7"/>
        <v>6.6400000000000001E-3</v>
      </c>
      <c r="H21" s="24">
        <f t="shared" si="1"/>
        <v>1.0659312069970545E-4</v>
      </c>
      <c r="I21" s="29">
        <f t="shared" si="8"/>
        <v>1.0659312069970545E-4</v>
      </c>
      <c r="J21" s="28">
        <f t="shared" si="9"/>
        <v>1</v>
      </c>
      <c r="K21" s="15">
        <f t="shared" si="12"/>
        <v>0.04</v>
      </c>
      <c r="L21" s="34" t="str">
        <f t="shared" si="10"/>
        <v>Chum-Juve</v>
      </c>
      <c r="M21" s="36">
        <f t="shared" si="14"/>
        <v>9.0604152594749636E-5</v>
      </c>
      <c r="N21" s="13">
        <f t="shared" si="11"/>
        <v>9.0604152594749636E-5</v>
      </c>
      <c r="O21" s="39">
        <f t="shared" si="15"/>
        <v>2.7290407408057119E-2</v>
      </c>
      <c r="P21" s="39">
        <f t="shared" si="16"/>
        <v>7.2072072072072099E-2</v>
      </c>
      <c r="Q21" s="2">
        <f t="shared" si="13"/>
        <v>0.69299552906110296</v>
      </c>
    </row>
    <row r="22" spans="1:17" x14ac:dyDescent="0.35">
      <c r="A22" s="2">
        <f>'Biomass from Ecopath'!A21</f>
        <v>17</v>
      </c>
      <c r="B22" t="str">
        <f>'Biomass from Ecopath'!B21</f>
        <v>Chum-Adult</v>
      </c>
      <c r="C22">
        <f>'Biomass from Ecopath'!C21</f>
        <v>0.14000000000000001</v>
      </c>
      <c r="D22" s="2">
        <v>0</v>
      </c>
      <c r="E22" s="2">
        <v>1</v>
      </c>
      <c r="F22" s="17">
        <f t="shared" si="0"/>
        <v>3.7740860245283331E-4</v>
      </c>
      <c r="G22" s="14">
        <f t="shared" si="7"/>
        <v>0</v>
      </c>
      <c r="H22" s="24">
        <f t="shared" si="1"/>
        <v>0</v>
      </c>
      <c r="I22" s="29">
        <f t="shared" si="8"/>
        <v>0</v>
      </c>
      <c r="J22" s="28">
        <f t="shared" si="9"/>
        <v>0</v>
      </c>
      <c r="K22" s="15">
        <f t="shared" si="12"/>
        <v>0</v>
      </c>
      <c r="L22" s="34" t="str">
        <f t="shared" si="10"/>
        <v>Chum-Adult</v>
      </c>
      <c r="M22" s="36">
        <f t="shared" si="14"/>
        <v>0</v>
      </c>
      <c r="N22" s="13">
        <f t="shared" si="11"/>
        <v>0</v>
      </c>
      <c r="O22" s="39">
        <f t="shared" si="15"/>
        <v>0</v>
      </c>
      <c r="P22" s="39">
        <f t="shared" si="16"/>
        <v>0</v>
      </c>
      <c r="Q22" s="2">
        <f t="shared" si="13"/>
        <v>-1</v>
      </c>
    </row>
    <row r="23" spans="1:17" x14ac:dyDescent="0.35">
      <c r="A23" s="2">
        <f>'Biomass from Ecopath'!A22</f>
        <v>18</v>
      </c>
      <c r="B23" t="str">
        <f>'Biomass from Ecopath'!B22</f>
        <v>Sockeye-Juve</v>
      </c>
      <c r="C23">
        <f>'Biomass from Ecopath'!C22</f>
        <v>6.6E-3</v>
      </c>
      <c r="D23" s="2">
        <v>1</v>
      </c>
      <c r="E23" s="2">
        <v>2</v>
      </c>
      <c r="F23" s="17">
        <f t="shared" si="0"/>
        <v>1.7792119829919284E-5</v>
      </c>
      <c r="G23" s="14">
        <f t="shared" si="7"/>
        <v>1.32E-2</v>
      </c>
      <c r="H23" s="24">
        <f t="shared" si="1"/>
        <v>2.119019869331494E-4</v>
      </c>
      <c r="I23" s="29">
        <f t="shared" si="8"/>
        <v>2.119019869331494E-4</v>
      </c>
      <c r="J23" s="28">
        <f t="shared" si="9"/>
        <v>1</v>
      </c>
      <c r="K23" s="15">
        <f t="shared" si="12"/>
        <v>0.04</v>
      </c>
      <c r="L23" s="34" t="str">
        <f t="shared" si="10"/>
        <v>Sockeye-Juve</v>
      </c>
      <c r="M23" s="36">
        <f t="shared" si="14"/>
        <v>1.8011668889317698E-4</v>
      </c>
      <c r="N23" s="13">
        <f t="shared" si="11"/>
        <v>1.8011668889317698E-4</v>
      </c>
      <c r="O23" s="39">
        <f t="shared" si="15"/>
        <v>2.7290407408057119E-2</v>
      </c>
      <c r="P23" s="39">
        <f t="shared" si="16"/>
        <v>7.2072072072072099E-2</v>
      </c>
      <c r="Q23" s="2">
        <f t="shared" si="13"/>
        <v>0.69299552906110296</v>
      </c>
    </row>
    <row r="24" spans="1:17" x14ac:dyDescent="0.35">
      <c r="A24" s="2">
        <f>'Biomass from Ecopath'!A23</f>
        <v>19</v>
      </c>
      <c r="B24" t="str">
        <f>'Biomass from Ecopath'!B23</f>
        <v>Sockeye-Adult</v>
      </c>
      <c r="C24">
        <f>'Biomass from Ecopath'!C23</f>
        <v>0.18</v>
      </c>
      <c r="D24" s="2">
        <v>0</v>
      </c>
      <c r="E24" s="2">
        <v>1</v>
      </c>
      <c r="F24" s="17">
        <f t="shared" si="0"/>
        <v>4.8523963172507134E-4</v>
      </c>
      <c r="G24" s="14">
        <f t="shared" si="7"/>
        <v>0</v>
      </c>
      <c r="H24" s="24">
        <f t="shared" si="1"/>
        <v>0</v>
      </c>
      <c r="I24" s="29">
        <f t="shared" si="8"/>
        <v>0</v>
      </c>
      <c r="J24" s="28">
        <f t="shared" si="9"/>
        <v>0</v>
      </c>
      <c r="K24" s="15">
        <f t="shared" si="12"/>
        <v>0</v>
      </c>
      <c r="L24" s="34" t="str">
        <f t="shared" si="10"/>
        <v>Sockeye-Adult</v>
      </c>
      <c r="M24" s="36">
        <f t="shared" si="14"/>
        <v>0</v>
      </c>
      <c r="N24" s="13">
        <f t="shared" si="11"/>
        <v>0</v>
      </c>
      <c r="O24" s="39">
        <f t="shared" si="15"/>
        <v>0</v>
      </c>
      <c r="P24" s="39">
        <f t="shared" si="16"/>
        <v>0</v>
      </c>
      <c r="Q24" s="2">
        <f t="shared" si="13"/>
        <v>-1</v>
      </c>
    </row>
    <row r="25" spans="1:17" s="8" customFormat="1" x14ac:dyDescent="0.35">
      <c r="A25" s="9">
        <f>'Biomass from Ecopath'!A24</f>
        <v>0</v>
      </c>
      <c r="B25" s="8" t="str">
        <f>'Biomass from Ecopath'!B24</f>
        <v>CHINOOK-H</v>
      </c>
      <c r="C25" s="8">
        <f>'Biomass from Ecopath'!C24</f>
        <v>0</v>
      </c>
      <c r="D25" s="8">
        <v>0</v>
      </c>
      <c r="E25" s="9"/>
      <c r="F25" s="18">
        <f t="shared" si="0"/>
        <v>0</v>
      </c>
      <c r="G25" s="22">
        <f t="shared" si="7"/>
        <v>0</v>
      </c>
      <c r="H25" s="25">
        <f t="shared" si="1"/>
        <v>0</v>
      </c>
      <c r="I25" s="30">
        <f t="shared" si="8"/>
        <v>0</v>
      </c>
      <c r="J25" s="31">
        <f t="shared" si="9"/>
        <v>0</v>
      </c>
      <c r="K25" s="45">
        <f t="shared" si="12"/>
        <v>0</v>
      </c>
      <c r="L25" s="35" t="str">
        <f t="shared" si="10"/>
        <v>CHINOOK-H</v>
      </c>
      <c r="M25" s="37"/>
      <c r="N25" s="48"/>
      <c r="O25" s="41"/>
      <c r="P25" s="41"/>
      <c r="Q25" s="9">
        <f t="shared" si="13"/>
        <v>-1</v>
      </c>
    </row>
    <row r="26" spans="1:17" x14ac:dyDescent="0.35">
      <c r="A26" s="2">
        <f>'Biomass from Ecopath'!A25</f>
        <v>20</v>
      </c>
      <c r="B26" t="str">
        <f>'Biomass from Ecopath'!B25</f>
        <v>Chinook1-H-frsh</v>
      </c>
      <c r="C26">
        <f>'Biomass from Ecopath'!C25</f>
        <v>1.2999999999999999E-5</v>
      </c>
      <c r="D26" s="2">
        <v>0</v>
      </c>
      <c r="E26" s="2">
        <v>1</v>
      </c>
      <c r="F26" s="17">
        <f t="shared" si="0"/>
        <v>3.5045084513477375E-8</v>
      </c>
      <c r="G26" s="14">
        <f t="shared" si="7"/>
        <v>0</v>
      </c>
      <c r="H26" s="24">
        <f t="shared" si="1"/>
        <v>0</v>
      </c>
      <c r="I26" s="29">
        <f t="shared" si="8"/>
        <v>0</v>
      </c>
      <c r="J26" s="28">
        <f t="shared" si="9"/>
        <v>0</v>
      </c>
      <c r="K26" s="15">
        <f t="shared" si="12"/>
        <v>0</v>
      </c>
      <c r="L26" s="34" t="str">
        <f t="shared" si="10"/>
        <v>Chinook1-H-frsh</v>
      </c>
      <c r="M26" s="36">
        <f t="shared" ref="M26:M31" si="17">I26*(1-$F$2)</f>
        <v>0</v>
      </c>
      <c r="N26" s="50">
        <f t="shared" si="11"/>
        <v>0</v>
      </c>
      <c r="O26" s="39">
        <f t="shared" ref="O26:O31" si="18">M26/F26/$C$88</f>
        <v>0</v>
      </c>
      <c r="P26" s="39">
        <f t="shared" ref="P26:P31" si="19">O26/$O$87</f>
        <v>0</v>
      </c>
      <c r="Q26" s="2">
        <f t="shared" si="13"/>
        <v>-1</v>
      </c>
    </row>
    <row r="27" spans="1:17" x14ac:dyDescent="0.35">
      <c r="A27" s="2">
        <f>'Biomass from Ecopath'!A26</f>
        <v>21</v>
      </c>
      <c r="B27" t="str">
        <f>'Biomass from Ecopath'!B26</f>
        <v>Chinook2-H-emar1</v>
      </c>
      <c r="C27">
        <f>'Biomass from Ecopath'!C26</f>
        <v>3.1364380000000001E-4</v>
      </c>
      <c r="D27" s="20">
        <v>1</v>
      </c>
      <c r="E27" s="2">
        <v>1</v>
      </c>
      <c r="F27" s="17">
        <f t="shared" si="0"/>
        <v>8.4551334447139968E-7</v>
      </c>
      <c r="G27" s="14">
        <f t="shared" si="7"/>
        <v>3.1364380000000001E-4</v>
      </c>
      <c r="H27" s="24">
        <f t="shared" si="1"/>
        <v>5.0349806370654028E-6</v>
      </c>
      <c r="I27" s="29">
        <f t="shared" si="8"/>
        <v>5.0349806370654028E-6</v>
      </c>
      <c r="J27" s="28">
        <f t="shared" si="9"/>
        <v>1</v>
      </c>
      <c r="K27" s="15">
        <f t="shared" si="12"/>
        <v>0.04</v>
      </c>
      <c r="L27" s="34" t="str">
        <f t="shared" si="10"/>
        <v>Chinook2-H-emar1</v>
      </c>
      <c r="M27" s="36">
        <f t="shared" si="17"/>
        <v>4.2797335415055926E-6</v>
      </c>
      <c r="N27" s="50">
        <f t="shared" si="11"/>
        <v>4.2797335415055926E-6</v>
      </c>
      <c r="O27" s="39">
        <f t="shared" si="18"/>
        <v>1.3645203704028559E-2</v>
      </c>
      <c r="P27" s="39">
        <f t="shared" si="19"/>
        <v>3.603603603603605E-2</v>
      </c>
      <c r="Q27" s="2">
        <f t="shared" si="13"/>
        <v>0.4526854219948851</v>
      </c>
    </row>
    <row r="28" spans="1:17" x14ac:dyDescent="0.35">
      <c r="A28" s="2">
        <f>'Biomass from Ecopath'!A27</f>
        <v>22</v>
      </c>
      <c r="B28" t="str">
        <f>'Biomass from Ecopath'!B27</f>
        <v>Chinook3-H-emar2</v>
      </c>
      <c r="C28">
        <f>'Biomass from Ecopath'!C27</f>
        <v>3.9190960000000004E-3</v>
      </c>
      <c r="D28" s="2">
        <v>1</v>
      </c>
      <c r="E28" s="2">
        <v>1</v>
      </c>
      <c r="F28" s="17">
        <f t="shared" si="0"/>
        <v>1.056500388741778E-5</v>
      </c>
      <c r="G28" s="14">
        <f t="shared" si="7"/>
        <v>3.9190960000000004E-3</v>
      </c>
      <c r="H28" s="24">
        <f t="shared" si="1"/>
        <v>6.2913956771345309E-5</v>
      </c>
      <c r="I28" s="29">
        <f t="shared" si="8"/>
        <v>6.2913956771345309E-5</v>
      </c>
      <c r="J28" s="28">
        <f t="shared" si="9"/>
        <v>1</v>
      </c>
      <c r="K28" s="15">
        <f t="shared" si="12"/>
        <v>0.04</v>
      </c>
      <c r="L28" s="34" t="str">
        <f t="shared" si="10"/>
        <v>Chinook3-H-emar2</v>
      </c>
      <c r="M28" s="36">
        <f t="shared" si="17"/>
        <v>5.347686325564351E-5</v>
      </c>
      <c r="N28" s="50">
        <f t="shared" si="11"/>
        <v>5.347686325564351E-5</v>
      </c>
      <c r="O28" s="39">
        <f t="shared" si="18"/>
        <v>1.3645203704028559E-2</v>
      </c>
      <c r="P28" s="39">
        <f t="shared" si="19"/>
        <v>3.603603603603605E-2</v>
      </c>
      <c r="Q28" s="2">
        <f t="shared" si="13"/>
        <v>0.4526854219948851</v>
      </c>
    </row>
    <row r="29" spans="1:17" x14ac:dyDescent="0.35">
      <c r="A29" s="2">
        <f>'Biomass from Ecopath'!A28</f>
        <v>23</v>
      </c>
      <c r="B29" t="str">
        <f>'Biomass from Ecopath'!B28</f>
        <v>Chinook4-H-emar3</v>
      </c>
      <c r="C29">
        <f>'Biomass from Ecopath'!C28</f>
        <v>7.9950490000000006E-3</v>
      </c>
      <c r="D29" s="2">
        <v>1</v>
      </c>
      <c r="E29" s="2">
        <v>1</v>
      </c>
      <c r="F29" s="17">
        <f t="shared" si="0"/>
        <v>2.1552859068799448E-5</v>
      </c>
      <c r="G29" s="14">
        <f t="shared" si="7"/>
        <v>7.9950490000000006E-3</v>
      </c>
      <c r="H29" s="24">
        <f t="shared" si="1"/>
        <v>1.283459673278704E-4</v>
      </c>
      <c r="I29" s="29">
        <f t="shared" si="8"/>
        <v>1.283459673278704E-4</v>
      </c>
      <c r="J29" s="28">
        <f t="shared" si="9"/>
        <v>1</v>
      </c>
      <c r="K29" s="15">
        <f t="shared" si="12"/>
        <v>0.04</v>
      </c>
      <c r="L29" s="34" t="str">
        <f t="shared" si="10"/>
        <v>Chinook4-H-emar3</v>
      </c>
      <c r="M29" s="36">
        <f t="shared" si="17"/>
        <v>1.0909407222868984E-4</v>
      </c>
      <c r="N29" s="50">
        <f t="shared" si="11"/>
        <v>1.0909407222868984E-4</v>
      </c>
      <c r="O29" s="39">
        <f t="shared" si="18"/>
        <v>1.3645203704028559E-2</v>
      </c>
      <c r="P29" s="39">
        <f t="shared" si="19"/>
        <v>3.603603603603605E-2</v>
      </c>
      <c r="Q29" s="2">
        <f t="shared" si="13"/>
        <v>0.4526854219948851</v>
      </c>
    </row>
    <row r="30" spans="1:17" x14ac:dyDescent="0.35">
      <c r="A30" s="2">
        <f>'Biomass from Ecopath'!A29</f>
        <v>24</v>
      </c>
      <c r="B30" t="str">
        <f>'Biomass from Ecopath'!B29</f>
        <v>Chinook5-H-mat</v>
      </c>
      <c r="C30">
        <f>'Biomass from Ecopath'!C29</f>
        <v>0.24278150000000001</v>
      </c>
      <c r="D30" s="2">
        <v>0</v>
      </c>
      <c r="E30" s="2">
        <v>1</v>
      </c>
      <c r="F30" s="17">
        <f t="shared" si="0"/>
        <v>6.5448447583144683E-4</v>
      </c>
      <c r="G30" s="14">
        <f t="shared" si="7"/>
        <v>0</v>
      </c>
      <c r="H30" s="24">
        <f t="shared" si="1"/>
        <v>0</v>
      </c>
      <c r="I30" s="29">
        <f t="shared" si="8"/>
        <v>0</v>
      </c>
      <c r="J30" s="28">
        <f t="shared" si="9"/>
        <v>0</v>
      </c>
      <c r="K30" s="15">
        <f t="shared" si="12"/>
        <v>0</v>
      </c>
      <c r="L30" s="34" t="str">
        <f t="shared" si="10"/>
        <v>Chinook5-H-mat</v>
      </c>
      <c r="M30" s="36">
        <f t="shared" si="17"/>
        <v>0</v>
      </c>
      <c r="N30" s="50">
        <f t="shared" si="11"/>
        <v>0</v>
      </c>
      <c r="O30" s="39">
        <f t="shared" si="18"/>
        <v>0</v>
      </c>
      <c r="P30" s="39">
        <f t="shared" si="19"/>
        <v>0</v>
      </c>
      <c r="Q30" s="2">
        <f t="shared" si="13"/>
        <v>-1</v>
      </c>
    </row>
    <row r="31" spans="1:17" x14ac:dyDescent="0.35">
      <c r="A31" s="2">
        <f>'Biomass from Ecopath'!A30</f>
        <v>25</v>
      </c>
      <c r="B31" t="str">
        <f>'Biomass from Ecopath'!B30</f>
        <v>Chinook6-H-spwn</v>
      </c>
      <c r="C31">
        <f>'Biomass from Ecopath'!C30</f>
        <v>0.30424639999999997</v>
      </c>
      <c r="D31" s="2">
        <v>0</v>
      </c>
      <c r="E31" s="2">
        <v>1</v>
      </c>
      <c r="F31" s="17">
        <f t="shared" si="0"/>
        <v>8.2018006160932636E-4</v>
      </c>
      <c r="G31" s="14">
        <f t="shared" si="7"/>
        <v>0</v>
      </c>
      <c r="H31" s="24">
        <f t="shared" si="1"/>
        <v>0</v>
      </c>
      <c r="I31" s="29">
        <f t="shared" si="8"/>
        <v>0</v>
      </c>
      <c r="J31" s="28">
        <f t="shared" si="9"/>
        <v>0</v>
      </c>
      <c r="K31" s="15">
        <f t="shared" si="12"/>
        <v>0</v>
      </c>
      <c r="L31" s="34" t="str">
        <f t="shared" si="10"/>
        <v>Chinook6-H-spwn</v>
      </c>
      <c r="M31" s="36">
        <f t="shared" si="17"/>
        <v>0</v>
      </c>
      <c r="N31" s="50">
        <f t="shared" si="11"/>
        <v>0</v>
      </c>
      <c r="O31" s="39">
        <f t="shared" si="18"/>
        <v>0</v>
      </c>
      <c r="P31" s="39">
        <f t="shared" si="19"/>
        <v>0</v>
      </c>
      <c r="Q31" s="2">
        <f t="shared" si="13"/>
        <v>-1</v>
      </c>
    </row>
    <row r="32" spans="1:17" s="8" customFormat="1" x14ac:dyDescent="0.35">
      <c r="A32" s="9">
        <f>'Biomass from Ecopath'!A31</f>
        <v>0</v>
      </c>
      <c r="B32" s="8" t="str">
        <f>'Biomass from Ecopath'!B31</f>
        <v>CHINOOK-WO</v>
      </c>
      <c r="C32" s="8">
        <f>'Biomass from Ecopath'!C31</f>
        <v>0</v>
      </c>
      <c r="E32" s="9"/>
      <c r="F32" s="18">
        <f t="shared" si="0"/>
        <v>0</v>
      </c>
      <c r="G32" s="22">
        <f t="shared" si="7"/>
        <v>0</v>
      </c>
      <c r="H32" s="25">
        <f t="shared" si="1"/>
        <v>0</v>
      </c>
      <c r="I32" s="30">
        <f t="shared" si="8"/>
        <v>0</v>
      </c>
      <c r="J32" s="31">
        <f t="shared" si="9"/>
        <v>0</v>
      </c>
      <c r="K32" s="45">
        <f t="shared" si="12"/>
        <v>0</v>
      </c>
      <c r="L32" s="35" t="str">
        <f t="shared" si="10"/>
        <v>CHINOOK-WO</v>
      </c>
      <c r="M32" s="37"/>
      <c r="N32" s="48"/>
      <c r="O32" s="41"/>
      <c r="P32" s="41"/>
      <c r="Q32" s="9">
        <f t="shared" si="13"/>
        <v>-1</v>
      </c>
    </row>
    <row r="33" spans="1:17" x14ac:dyDescent="0.35">
      <c r="A33" s="2">
        <f>'Biomass from Ecopath'!A32</f>
        <v>26</v>
      </c>
      <c r="B33" t="str">
        <f>'Biomass from Ecopath'!B32</f>
        <v>Chinook1-WO-frsh</v>
      </c>
      <c r="C33">
        <f>'Biomass from Ecopath'!C32</f>
        <v>6.6317280000000001E-5</v>
      </c>
      <c r="D33" s="2">
        <v>0</v>
      </c>
      <c r="E33" s="2">
        <v>1</v>
      </c>
      <c r="F33" s="17">
        <f t="shared" si="0"/>
        <v>1.7877651402338022E-7</v>
      </c>
      <c r="G33" s="14">
        <f t="shared" si="7"/>
        <v>0</v>
      </c>
      <c r="H33" s="24">
        <f t="shared" si="1"/>
        <v>0</v>
      </c>
      <c r="I33" s="29">
        <f t="shared" si="8"/>
        <v>0</v>
      </c>
      <c r="J33" s="28">
        <f t="shared" si="9"/>
        <v>0</v>
      </c>
      <c r="K33" s="15">
        <f t="shared" si="12"/>
        <v>0</v>
      </c>
      <c r="L33" s="34" t="str">
        <f t="shared" si="10"/>
        <v>Chinook1-WO-frsh</v>
      </c>
      <c r="M33" s="36">
        <f t="shared" ref="M33:M39" si="20">I33*(1-$F$2)</f>
        <v>0</v>
      </c>
      <c r="N33" s="12">
        <f t="shared" si="11"/>
        <v>0</v>
      </c>
      <c r="O33" s="39">
        <f t="shared" ref="O33:O39" si="21">M33/F33/$C$88</f>
        <v>0</v>
      </c>
      <c r="P33" s="39">
        <f t="shared" ref="P33:P39" si="22">O33/$O$87</f>
        <v>0</v>
      </c>
      <c r="Q33" s="2">
        <f t="shared" si="13"/>
        <v>-1</v>
      </c>
    </row>
    <row r="34" spans="1:17" x14ac:dyDescent="0.35">
      <c r="A34" s="2">
        <f>'Biomass from Ecopath'!A33</f>
        <v>27</v>
      </c>
      <c r="B34" t="str">
        <f>'Biomass from Ecopath'!B33</f>
        <v>Chinook2-WO-emar1</v>
      </c>
      <c r="C34">
        <f>'Biomass from Ecopath'!C33</f>
        <v>1.6000000000000001E-3</v>
      </c>
      <c r="D34" s="2">
        <v>1</v>
      </c>
      <c r="E34" s="2">
        <v>1</v>
      </c>
      <c r="F34" s="17">
        <f t="shared" si="0"/>
        <v>4.3132411708895232E-6</v>
      </c>
      <c r="G34" s="14">
        <f t="shared" si="7"/>
        <v>1.6000000000000001E-3</v>
      </c>
      <c r="H34" s="24">
        <f t="shared" si="1"/>
        <v>2.5685089325230232E-5</v>
      </c>
      <c r="I34" s="29">
        <f t="shared" si="8"/>
        <v>2.5685089325230232E-5</v>
      </c>
      <c r="J34" s="28">
        <f t="shared" si="9"/>
        <v>1</v>
      </c>
      <c r="K34" s="15">
        <f t="shared" si="12"/>
        <v>0.04</v>
      </c>
      <c r="L34" s="34" t="str">
        <f t="shared" si="10"/>
        <v>Chinook2-WO-emar1</v>
      </c>
      <c r="M34" s="36">
        <f t="shared" si="20"/>
        <v>2.1832325926445697E-5</v>
      </c>
      <c r="N34" s="12">
        <f t="shared" si="11"/>
        <v>2.1832325926445697E-5</v>
      </c>
      <c r="O34" s="39">
        <f t="shared" si="21"/>
        <v>1.3645203704028561E-2</v>
      </c>
      <c r="P34" s="39">
        <f t="shared" si="22"/>
        <v>3.603603603603605E-2</v>
      </c>
      <c r="Q34" s="2">
        <f t="shared" si="13"/>
        <v>0.4526854219948851</v>
      </c>
    </row>
    <row r="35" spans="1:17" x14ac:dyDescent="0.35">
      <c r="A35" s="2">
        <f>'Biomass from Ecopath'!A34</f>
        <v>28</v>
      </c>
      <c r="B35" t="str">
        <f>'Biomass from Ecopath'!B34</f>
        <v>Chinook3-WO-emar2</v>
      </c>
      <c r="C35">
        <f>'Biomass from Ecopath'!C34</f>
        <v>1.9992590000000001E-2</v>
      </c>
      <c r="D35" s="2">
        <v>1</v>
      </c>
      <c r="E35" s="2">
        <v>1</v>
      </c>
      <c r="F35" s="17">
        <f t="shared" si="0"/>
        <v>5.3895538937946366E-5</v>
      </c>
      <c r="G35" s="14">
        <f t="shared" si="7"/>
        <v>1.9992590000000001E-2</v>
      </c>
      <c r="H35" s="24">
        <f t="shared" si="1"/>
        <v>3.2094466249544043E-4</v>
      </c>
      <c r="I35" s="29">
        <f t="shared" si="8"/>
        <v>3.2094466249544043E-4</v>
      </c>
      <c r="J35" s="28">
        <f t="shared" si="9"/>
        <v>1</v>
      </c>
      <c r="K35" s="15">
        <f t="shared" si="12"/>
        <v>0.04</v>
      </c>
      <c r="L35" s="34" t="str">
        <f t="shared" si="10"/>
        <v>Chinook3-WO-emar2</v>
      </c>
      <c r="M35" s="36">
        <f t="shared" si="20"/>
        <v>2.7280296312112435E-4</v>
      </c>
      <c r="N35" s="12">
        <f t="shared" si="11"/>
        <v>2.7280296312112435E-4</v>
      </c>
      <c r="O35" s="39">
        <f t="shared" si="21"/>
        <v>1.3645203704028559E-2</v>
      </c>
      <c r="P35" s="39">
        <f t="shared" si="22"/>
        <v>3.603603603603605E-2</v>
      </c>
      <c r="Q35" s="2">
        <f t="shared" si="13"/>
        <v>0.4526854219948851</v>
      </c>
    </row>
    <row r="36" spans="1:17" x14ac:dyDescent="0.35">
      <c r="A36" s="2">
        <f>'Biomass from Ecopath'!A35</f>
        <v>29</v>
      </c>
      <c r="B36" t="str">
        <f>'Biomass from Ecopath'!B35</f>
        <v>Chinook4-WO-emar3</v>
      </c>
      <c r="C36">
        <f>'Biomass from Ecopath'!C35</f>
        <v>4.0785370000000001E-2</v>
      </c>
      <c r="D36" s="2">
        <v>1</v>
      </c>
      <c r="E36" s="2">
        <v>1</v>
      </c>
      <c r="F36" s="17">
        <f t="shared" si="0"/>
        <v>1.0994821065872653E-4</v>
      </c>
      <c r="G36" s="14">
        <f t="shared" si="7"/>
        <v>4.0785370000000001E-2</v>
      </c>
      <c r="H36" s="24">
        <f t="shared" si="1"/>
        <v>6.5473491975785334E-4</v>
      </c>
      <c r="I36" s="29">
        <f t="shared" si="8"/>
        <v>6.5473491975785334E-4</v>
      </c>
      <c r="J36" s="28">
        <f t="shared" si="9"/>
        <v>1</v>
      </c>
      <c r="K36" s="15">
        <f t="shared" si="12"/>
        <v>0.04</v>
      </c>
      <c r="L36" s="34" t="str">
        <f t="shared" si="10"/>
        <v>Chinook4-WO-emar3</v>
      </c>
      <c r="M36" s="36">
        <f t="shared" si="20"/>
        <v>5.5652468179417534E-4</v>
      </c>
      <c r="N36" s="12">
        <f t="shared" si="11"/>
        <v>5.5652468179417534E-4</v>
      </c>
      <c r="O36" s="39">
        <f t="shared" si="21"/>
        <v>1.3645203704028559E-2</v>
      </c>
      <c r="P36" s="39">
        <f t="shared" si="22"/>
        <v>3.603603603603605E-2</v>
      </c>
      <c r="Q36" s="2">
        <f t="shared" si="13"/>
        <v>0.4526854219948851</v>
      </c>
    </row>
    <row r="37" spans="1:17" x14ac:dyDescent="0.35">
      <c r="A37" s="2">
        <f>'Biomass from Ecopath'!A36</f>
        <v>30</v>
      </c>
      <c r="B37" t="str">
        <f>'Biomass from Ecopath'!B36</f>
        <v>Chinook5-WO-mat</v>
      </c>
      <c r="C37">
        <f>'Biomass from Ecopath'!C36</f>
        <v>1.2385079999999999</v>
      </c>
      <c r="D37" s="2">
        <v>0</v>
      </c>
      <c r="E37" s="2">
        <v>1</v>
      </c>
      <c r="F37" s="17">
        <f t="shared" si="0"/>
        <v>3.3387398100475259E-3</v>
      </c>
      <c r="G37" s="14">
        <f t="shared" si="7"/>
        <v>0</v>
      </c>
      <c r="H37" s="24">
        <f t="shared" si="1"/>
        <v>0</v>
      </c>
      <c r="I37" s="29">
        <f t="shared" si="8"/>
        <v>0</v>
      </c>
      <c r="J37" s="28">
        <f t="shared" si="9"/>
        <v>0</v>
      </c>
      <c r="K37" s="15">
        <f t="shared" si="12"/>
        <v>0</v>
      </c>
      <c r="L37" s="34" t="str">
        <f t="shared" si="10"/>
        <v>Chinook5-WO-mat</v>
      </c>
      <c r="M37" s="36">
        <f t="shared" si="20"/>
        <v>0</v>
      </c>
      <c r="N37" s="12">
        <f t="shared" si="11"/>
        <v>0</v>
      </c>
      <c r="O37" s="39">
        <f t="shared" si="21"/>
        <v>0</v>
      </c>
      <c r="P37" s="39">
        <f t="shared" si="22"/>
        <v>0</v>
      </c>
      <c r="Q37" s="2">
        <f t="shared" si="13"/>
        <v>-1</v>
      </c>
    </row>
    <row r="38" spans="1:17" x14ac:dyDescent="0.35">
      <c r="A38" s="2">
        <f>'Biomass from Ecopath'!A37</f>
        <v>31</v>
      </c>
      <c r="B38" t="str">
        <f>'Biomass from Ecopath'!B37</f>
        <v>Chinook6-WO-spwn</v>
      </c>
      <c r="C38">
        <f>'Biomass from Ecopath'!C37</f>
        <v>0.6532715</v>
      </c>
      <c r="D38" s="2">
        <v>0</v>
      </c>
      <c r="E38" s="2">
        <v>1</v>
      </c>
      <c r="F38" s="17">
        <f t="shared" si="0"/>
        <v>1.7610734559804721E-3</v>
      </c>
      <c r="G38" s="14">
        <f t="shared" si="7"/>
        <v>0</v>
      </c>
      <c r="H38" s="24">
        <f t="shared" si="1"/>
        <v>0</v>
      </c>
      <c r="I38" s="29">
        <f t="shared" si="8"/>
        <v>0</v>
      </c>
      <c r="J38" s="28">
        <f t="shared" si="9"/>
        <v>0</v>
      </c>
      <c r="K38" s="15">
        <f t="shared" si="12"/>
        <v>0</v>
      </c>
      <c r="L38" s="34" t="str">
        <f t="shared" si="10"/>
        <v>Chinook6-WO-spwn</v>
      </c>
      <c r="M38" s="36">
        <f t="shared" si="20"/>
        <v>0</v>
      </c>
      <c r="N38" s="12">
        <f t="shared" si="11"/>
        <v>0</v>
      </c>
      <c r="O38" s="39">
        <f t="shared" si="21"/>
        <v>0</v>
      </c>
      <c r="P38" s="39">
        <f t="shared" si="22"/>
        <v>0</v>
      </c>
      <c r="Q38" s="2">
        <f t="shared" si="13"/>
        <v>-1</v>
      </c>
    </row>
    <row r="39" spans="1:17" x14ac:dyDescent="0.35">
      <c r="A39" s="2">
        <f>'Biomass from Ecopath'!A38</f>
        <v>32</v>
      </c>
      <c r="B39" t="str">
        <f>'Biomass from Ecopath'!B38</f>
        <v>Chinook7-WO-mori</v>
      </c>
      <c r="C39">
        <f>'Biomass from Ecopath'!C38</f>
        <v>0.69159499999999996</v>
      </c>
      <c r="D39" s="2">
        <v>0</v>
      </c>
      <c r="E39" s="2">
        <v>1</v>
      </c>
      <c r="F39" s="17">
        <f t="shared" si="0"/>
        <v>1.8643850172383374E-3</v>
      </c>
      <c r="G39" s="14">
        <f t="shared" si="7"/>
        <v>0</v>
      </c>
      <c r="H39" s="24">
        <f t="shared" si="1"/>
        <v>0</v>
      </c>
      <c r="I39" s="29">
        <f t="shared" si="8"/>
        <v>0</v>
      </c>
      <c r="J39" s="28">
        <f t="shared" si="9"/>
        <v>0</v>
      </c>
      <c r="K39" s="15">
        <f t="shared" si="12"/>
        <v>0</v>
      </c>
      <c r="L39" s="34" t="str">
        <f t="shared" si="10"/>
        <v>Chinook7-WO-mori</v>
      </c>
      <c r="M39" s="36">
        <f t="shared" si="20"/>
        <v>0</v>
      </c>
      <c r="N39" s="12">
        <f t="shared" si="11"/>
        <v>0</v>
      </c>
      <c r="O39" s="39">
        <f t="shared" si="21"/>
        <v>0</v>
      </c>
      <c r="P39" s="39">
        <f t="shared" si="22"/>
        <v>0</v>
      </c>
      <c r="Q39" s="2">
        <f t="shared" si="13"/>
        <v>-1</v>
      </c>
    </row>
    <row r="40" spans="1:17" s="8" customFormat="1" x14ac:dyDescent="0.35">
      <c r="A40" s="9">
        <f>'Biomass from Ecopath'!A39</f>
        <v>0</v>
      </c>
      <c r="B40" s="8" t="str">
        <f>'Biomass from Ecopath'!B39</f>
        <v>CHINOOK-WS</v>
      </c>
      <c r="C40" s="8">
        <f>'Biomass from Ecopath'!C39</f>
        <v>0</v>
      </c>
      <c r="E40" s="9"/>
      <c r="F40" s="18">
        <f t="shared" ref="F40:F71" si="23">C40/$C$88</f>
        <v>0</v>
      </c>
      <c r="G40" s="22">
        <f t="shared" si="7"/>
        <v>0</v>
      </c>
      <c r="H40" s="25">
        <f t="shared" ref="H40:H71" si="24">G40/$G$88</f>
        <v>0</v>
      </c>
      <c r="I40" s="30">
        <f t="shared" si="8"/>
        <v>0</v>
      </c>
      <c r="J40" s="31">
        <f t="shared" si="9"/>
        <v>0</v>
      </c>
      <c r="K40" s="45">
        <f t="shared" si="12"/>
        <v>0</v>
      </c>
      <c r="L40" s="35" t="str">
        <f t="shared" si="10"/>
        <v>CHINOOK-WS</v>
      </c>
      <c r="M40" s="37"/>
      <c r="N40" s="48"/>
      <c r="O40" s="41"/>
      <c r="P40" s="41"/>
      <c r="Q40" s="9">
        <f t="shared" si="13"/>
        <v>-1</v>
      </c>
    </row>
    <row r="41" spans="1:17" x14ac:dyDescent="0.35">
      <c r="A41" s="2">
        <f>'Biomass from Ecopath'!A40</f>
        <v>33</v>
      </c>
      <c r="B41" t="str">
        <f>'Biomass from Ecopath'!B40</f>
        <v>Chinook1-WS-frsh</v>
      </c>
      <c r="C41">
        <f>'Biomass from Ecopath'!C40</f>
        <v>1.431089E-2</v>
      </c>
      <c r="D41" s="2">
        <v>0</v>
      </c>
      <c r="E41" s="2">
        <v>1</v>
      </c>
      <c r="F41" s="17">
        <f t="shared" si="23"/>
        <v>3.8578949962544482E-5</v>
      </c>
      <c r="G41" s="14">
        <f t="shared" si="7"/>
        <v>0</v>
      </c>
      <c r="H41" s="24">
        <f t="shared" si="24"/>
        <v>0</v>
      </c>
      <c r="I41" s="29">
        <f t="shared" si="8"/>
        <v>0</v>
      </c>
      <c r="J41" s="28">
        <f t="shared" si="9"/>
        <v>0</v>
      </c>
      <c r="K41" s="15">
        <f t="shared" si="12"/>
        <v>0</v>
      </c>
      <c r="L41" s="34" t="str">
        <f t="shared" si="10"/>
        <v>Chinook1-WS-frsh</v>
      </c>
      <c r="M41" s="36">
        <f>I41*(1-$F$2)</f>
        <v>0</v>
      </c>
      <c r="N41" s="12">
        <f t="shared" si="11"/>
        <v>0</v>
      </c>
      <c r="O41" s="39">
        <f>M41/F41/$C$88</f>
        <v>0</v>
      </c>
      <c r="P41" s="39">
        <f>O41/$O$87</f>
        <v>0</v>
      </c>
      <c r="Q41" s="2">
        <f t="shared" si="13"/>
        <v>-1</v>
      </c>
    </row>
    <row r="42" spans="1:17" x14ac:dyDescent="0.35">
      <c r="A42" s="2">
        <f>'Biomass from Ecopath'!A41</f>
        <v>34</v>
      </c>
      <c r="B42" t="str">
        <f>'Biomass from Ecopath'!B41</f>
        <v>Chinook2-WS-emar</v>
      </c>
      <c r="C42">
        <f>'Biomass from Ecopath'!C41</f>
        <v>2.8000000000000001E-2</v>
      </c>
      <c r="D42" s="2">
        <v>1</v>
      </c>
      <c r="E42" s="2">
        <v>1</v>
      </c>
      <c r="F42" s="17">
        <f t="shared" si="23"/>
        <v>7.5481720490566667E-5</v>
      </c>
      <c r="G42" s="14">
        <f t="shared" si="7"/>
        <v>2.8000000000000001E-2</v>
      </c>
      <c r="H42" s="24">
        <f t="shared" si="24"/>
        <v>4.4948906319152901E-4</v>
      </c>
      <c r="I42" s="29">
        <f t="shared" si="8"/>
        <v>4.4948906319152901E-4</v>
      </c>
      <c r="J42" s="28">
        <f t="shared" si="9"/>
        <v>1</v>
      </c>
      <c r="K42" s="15">
        <f t="shared" si="12"/>
        <v>0.04</v>
      </c>
      <c r="L42" s="34" t="str">
        <f t="shared" si="10"/>
        <v>Chinook2-WS-emar</v>
      </c>
      <c r="M42" s="36">
        <f>I42*(1-$F$2)</f>
        <v>3.8206570371279963E-4</v>
      </c>
      <c r="N42" s="12">
        <f t="shared" si="11"/>
        <v>3.8206570371279963E-4</v>
      </c>
      <c r="O42" s="39">
        <f>M42/F42/$C$88</f>
        <v>1.3645203704028558E-2</v>
      </c>
      <c r="P42" s="39">
        <f>O42/$O$87</f>
        <v>3.6036036036036043E-2</v>
      </c>
      <c r="Q42" s="2">
        <f t="shared" si="13"/>
        <v>0.45268542199488504</v>
      </c>
    </row>
    <row r="43" spans="1:17" x14ac:dyDescent="0.35">
      <c r="A43" s="2">
        <f>'Biomass from Ecopath'!A42</f>
        <v>35</v>
      </c>
      <c r="B43" t="str">
        <f>'Biomass from Ecopath'!B42</f>
        <v>Chinook3-WS-mar</v>
      </c>
      <c r="C43">
        <f>'Biomass from Ecopath'!C42</f>
        <v>1.6438089999999999E-2</v>
      </c>
      <c r="D43" s="2">
        <v>0</v>
      </c>
      <c r="E43" s="2">
        <v>1</v>
      </c>
      <c r="F43" s="17">
        <f t="shared" si="23"/>
        <v>4.4313404099242099E-5</v>
      </c>
      <c r="G43" s="14">
        <f t="shared" si="7"/>
        <v>0</v>
      </c>
      <c r="H43" s="24">
        <f t="shared" si="24"/>
        <v>0</v>
      </c>
      <c r="I43" s="29">
        <f t="shared" si="8"/>
        <v>0</v>
      </c>
      <c r="J43" s="28">
        <f t="shared" si="9"/>
        <v>0</v>
      </c>
      <c r="K43" s="15">
        <f t="shared" si="12"/>
        <v>0</v>
      </c>
      <c r="L43" s="34" t="str">
        <f t="shared" si="10"/>
        <v>Chinook3-WS-mar</v>
      </c>
      <c r="M43" s="36">
        <f>I43*(1-$F$2)</f>
        <v>0</v>
      </c>
      <c r="N43" s="12">
        <f t="shared" si="11"/>
        <v>0</v>
      </c>
      <c r="O43" s="39">
        <f>M43/F43/$C$88</f>
        <v>0</v>
      </c>
      <c r="P43" s="39">
        <f>O43/$O$87</f>
        <v>0</v>
      </c>
      <c r="Q43" s="2">
        <f t="shared" si="13"/>
        <v>-1</v>
      </c>
    </row>
    <row r="44" spans="1:17" x14ac:dyDescent="0.35">
      <c r="A44" s="2">
        <f>'Biomass from Ecopath'!A43</f>
        <v>36</v>
      </c>
      <c r="B44" t="str">
        <f>'Biomass from Ecopath'!B43</f>
        <v>Chinook4-WS-spwn</v>
      </c>
      <c r="C44">
        <f>'Biomass from Ecopath'!C43</f>
        <v>1.215135E-3</v>
      </c>
      <c r="D44" s="2">
        <v>0</v>
      </c>
      <c r="E44" s="2">
        <v>1</v>
      </c>
      <c r="F44" s="17">
        <f t="shared" si="23"/>
        <v>3.2757314438680255E-6</v>
      </c>
      <c r="G44" s="14">
        <f t="shared" si="7"/>
        <v>0</v>
      </c>
      <c r="H44" s="24">
        <f t="shared" si="24"/>
        <v>0</v>
      </c>
      <c r="I44" s="29">
        <f t="shared" si="8"/>
        <v>0</v>
      </c>
      <c r="J44" s="28">
        <f t="shared" si="9"/>
        <v>0</v>
      </c>
      <c r="K44" s="15">
        <f t="shared" si="12"/>
        <v>0</v>
      </c>
      <c r="L44" s="34" t="str">
        <f t="shared" si="10"/>
        <v>Chinook4-WS-spwn</v>
      </c>
      <c r="M44" s="36">
        <f>I44*(1-$F$2)</f>
        <v>0</v>
      </c>
      <c r="N44" s="12">
        <f t="shared" si="11"/>
        <v>0</v>
      </c>
      <c r="O44" s="39">
        <f>M44/F44/$C$88</f>
        <v>0</v>
      </c>
      <c r="P44" s="39">
        <f>O44/$O$87</f>
        <v>0</v>
      </c>
      <c r="Q44" s="2">
        <f t="shared" si="13"/>
        <v>-1</v>
      </c>
    </row>
    <row r="45" spans="1:17" x14ac:dyDescent="0.35">
      <c r="A45" s="2">
        <f>'Biomass from Ecopath'!A44</f>
        <v>37</v>
      </c>
      <c r="B45" t="str">
        <f>'Biomass from Ecopath'!B44</f>
        <v>Chinook5-WS-mori</v>
      </c>
      <c r="C45">
        <f>'Biomass from Ecopath'!C44</f>
        <v>4.0151500000000002E-4</v>
      </c>
      <c r="D45" s="2">
        <v>0</v>
      </c>
      <c r="E45" s="2">
        <v>1</v>
      </c>
      <c r="F45" s="17">
        <f t="shared" si="23"/>
        <v>1.0823943929560668E-6</v>
      </c>
      <c r="G45" s="14">
        <f t="shared" si="7"/>
        <v>0</v>
      </c>
      <c r="H45" s="24">
        <f t="shared" si="24"/>
        <v>0</v>
      </c>
      <c r="I45" s="29">
        <f t="shared" si="8"/>
        <v>0</v>
      </c>
      <c r="J45" s="28">
        <f t="shared" si="9"/>
        <v>0</v>
      </c>
      <c r="K45" s="15">
        <f t="shared" si="12"/>
        <v>0</v>
      </c>
      <c r="L45" s="34" t="str">
        <f t="shared" si="10"/>
        <v>Chinook5-WS-mori</v>
      </c>
      <c r="M45" s="36">
        <f>I45*(1-$F$2)</f>
        <v>0</v>
      </c>
      <c r="N45" s="12">
        <f t="shared" si="11"/>
        <v>0</v>
      </c>
      <c r="O45" s="39">
        <f>M45/F45/$C$88</f>
        <v>0</v>
      </c>
      <c r="P45" s="39">
        <f>O45/$O$87</f>
        <v>0</v>
      </c>
      <c r="Q45" s="2">
        <f t="shared" si="13"/>
        <v>-1</v>
      </c>
    </row>
    <row r="46" spans="1:17" s="8" customFormat="1" x14ac:dyDescent="0.35">
      <c r="A46" s="9">
        <f>'Biomass from Ecopath'!A45</f>
        <v>0</v>
      </c>
      <c r="B46" s="8" t="str">
        <f>'Biomass from Ecopath'!B45</f>
        <v>COHO-H</v>
      </c>
      <c r="C46" s="8">
        <f>'Biomass from Ecopath'!C45</f>
        <v>0</v>
      </c>
      <c r="E46" s="9"/>
      <c r="F46" s="18">
        <f t="shared" si="23"/>
        <v>0</v>
      </c>
      <c r="G46" s="22">
        <f t="shared" si="7"/>
        <v>0</v>
      </c>
      <c r="H46" s="25">
        <f t="shared" si="24"/>
        <v>0</v>
      </c>
      <c r="I46" s="30">
        <f t="shared" si="8"/>
        <v>0</v>
      </c>
      <c r="J46" s="31">
        <f t="shared" si="9"/>
        <v>0</v>
      </c>
      <c r="K46" s="45">
        <f t="shared" ref="K46:K72" si="25">J46/$J$88</f>
        <v>0</v>
      </c>
      <c r="L46" s="35" t="str">
        <f t="shared" si="10"/>
        <v>COHO-H</v>
      </c>
      <c r="M46" s="37"/>
      <c r="N46" s="48"/>
      <c r="O46" s="41"/>
      <c r="P46" s="41"/>
      <c r="Q46" s="9">
        <f t="shared" ref="Q46:Q72" si="26">($A$83*P46-1)/(($A$83-2)*P46+1)</f>
        <v>-1</v>
      </c>
    </row>
    <row r="47" spans="1:17" x14ac:dyDescent="0.35">
      <c r="A47" s="2">
        <f>'Biomass from Ecopath'!A46</f>
        <v>38</v>
      </c>
      <c r="B47" t="str">
        <f>'Biomass from Ecopath'!B46</f>
        <v>Coho1-H-frsh</v>
      </c>
      <c r="C47">
        <f>'Biomass from Ecopath'!C46</f>
        <v>1.0999999999999999E-2</v>
      </c>
      <c r="D47" s="2">
        <v>0</v>
      </c>
      <c r="E47" s="2">
        <v>1</v>
      </c>
      <c r="F47" s="17">
        <f t="shared" si="23"/>
        <v>2.965353304986547E-5</v>
      </c>
      <c r="G47" s="14">
        <f t="shared" si="7"/>
        <v>0</v>
      </c>
      <c r="H47" s="24">
        <f t="shared" si="24"/>
        <v>0</v>
      </c>
      <c r="I47" s="29">
        <f t="shared" si="8"/>
        <v>0</v>
      </c>
      <c r="J47" s="28">
        <f t="shared" si="9"/>
        <v>0</v>
      </c>
      <c r="K47" s="15">
        <f t="shared" si="25"/>
        <v>0</v>
      </c>
      <c r="L47" s="34" t="str">
        <f t="shared" si="10"/>
        <v>Coho1-H-frsh</v>
      </c>
      <c r="M47" s="36">
        <f>I47*(1-$F$2)</f>
        <v>0</v>
      </c>
      <c r="N47" s="49">
        <f t="shared" si="11"/>
        <v>0</v>
      </c>
      <c r="O47" s="39">
        <f>M47/F47/$C$88</f>
        <v>0</v>
      </c>
      <c r="P47" s="39">
        <f>O47/$O$87</f>
        <v>0</v>
      </c>
      <c r="Q47" s="2">
        <f t="shared" si="26"/>
        <v>-1</v>
      </c>
    </row>
    <row r="48" spans="1:17" x14ac:dyDescent="0.35">
      <c r="A48" s="2">
        <f>'Biomass from Ecopath'!A47</f>
        <v>39</v>
      </c>
      <c r="B48" t="str">
        <f>'Biomass from Ecopath'!B47</f>
        <v>Coho2-H-emar</v>
      </c>
      <c r="C48">
        <f>'Biomass from Ecopath'!C47</f>
        <v>9.619318E-3</v>
      </c>
      <c r="D48" s="2">
        <v>1</v>
      </c>
      <c r="E48" s="2">
        <v>1</v>
      </c>
      <c r="F48" s="17">
        <f t="shared" si="23"/>
        <v>2.5931524020924166E-5</v>
      </c>
      <c r="G48" s="14">
        <f t="shared" si="7"/>
        <v>9.619318E-3</v>
      </c>
      <c r="H48" s="24">
        <f t="shared" si="24"/>
        <v>1.5442065129862186E-4</v>
      </c>
      <c r="I48" s="29">
        <f t="shared" si="8"/>
        <v>1.5442065129862186E-4</v>
      </c>
      <c r="J48" s="28">
        <f t="shared" si="9"/>
        <v>1</v>
      </c>
      <c r="K48" s="15">
        <f t="shared" si="25"/>
        <v>0.04</v>
      </c>
      <c r="L48" s="34" t="str">
        <f t="shared" si="10"/>
        <v>Coho2-H-emar</v>
      </c>
      <c r="M48" s="36">
        <f>I48*(1-$F$2)</f>
        <v>1.3125755360382857E-4</v>
      </c>
      <c r="N48" s="49">
        <f t="shared" si="11"/>
        <v>1.3125755360382857E-4</v>
      </c>
      <c r="O48" s="39">
        <f>M48/F48/$C$88</f>
        <v>1.3645203704028558E-2</v>
      </c>
      <c r="P48" s="39">
        <f>O48/$O$87</f>
        <v>3.6036036036036043E-2</v>
      </c>
      <c r="Q48" s="2">
        <f t="shared" si="26"/>
        <v>0.45268542199488504</v>
      </c>
    </row>
    <row r="49" spans="1:17" x14ac:dyDescent="0.35">
      <c r="A49" s="2">
        <f>'Biomass from Ecopath'!A48</f>
        <v>40</v>
      </c>
      <c r="B49" t="str">
        <f>'Biomass from Ecopath'!B48</f>
        <v>Coho3-H-mar</v>
      </c>
      <c r="C49">
        <f>'Biomass from Ecopath'!C48</f>
        <v>2.7441039999999998E-3</v>
      </c>
      <c r="D49" s="2">
        <v>1</v>
      </c>
      <c r="E49" s="2">
        <v>1</v>
      </c>
      <c r="F49" s="17">
        <f t="shared" si="23"/>
        <v>7.3974889687516398E-6</v>
      </c>
      <c r="G49" s="14">
        <f t="shared" si="7"/>
        <v>2.7441039999999998E-3</v>
      </c>
      <c r="H49" s="24">
        <f t="shared" si="24"/>
        <v>4.405159772357598E-5</v>
      </c>
      <c r="I49" s="29">
        <f t="shared" si="8"/>
        <v>4.405159772357598E-5</v>
      </c>
      <c r="J49" s="28">
        <f t="shared" si="9"/>
        <v>1</v>
      </c>
      <c r="K49" s="15">
        <f t="shared" si="25"/>
        <v>0.04</v>
      </c>
      <c r="L49" s="34" t="str">
        <f t="shared" si="10"/>
        <v>Coho3-H-mar</v>
      </c>
      <c r="M49" s="36">
        <f>I49*(1-$F$2)</f>
        <v>3.7443858065039582E-5</v>
      </c>
      <c r="N49" s="49">
        <f t="shared" si="11"/>
        <v>3.7443858065039582E-5</v>
      </c>
      <c r="O49" s="39">
        <f>M49/F49/$C$88</f>
        <v>1.3645203704028559E-2</v>
      </c>
      <c r="P49" s="39">
        <f>O49/$O$87</f>
        <v>3.603603603603605E-2</v>
      </c>
      <c r="Q49" s="2">
        <f t="shared" si="26"/>
        <v>0.4526854219948851</v>
      </c>
    </row>
    <row r="50" spans="1:17" x14ac:dyDescent="0.35">
      <c r="A50" s="2">
        <f>'Biomass from Ecopath'!A49</f>
        <v>41</v>
      </c>
      <c r="B50" t="str">
        <f>'Biomass from Ecopath'!B49</f>
        <v>Coho4-H-spwn</v>
      </c>
      <c r="C50">
        <f>'Biomass from Ecopath'!C49</f>
        <v>8.3813509999999998E-4</v>
      </c>
      <c r="D50" s="2">
        <v>0</v>
      </c>
      <c r="E50" s="2">
        <v>1</v>
      </c>
      <c r="F50" s="17">
        <f t="shared" si="23"/>
        <v>2.259424262554755E-6</v>
      </c>
      <c r="G50" s="14">
        <f t="shared" si="7"/>
        <v>0</v>
      </c>
      <c r="H50" s="24">
        <f t="shared" si="24"/>
        <v>0</v>
      </c>
      <c r="I50" s="29">
        <f t="shared" si="8"/>
        <v>0</v>
      </c>
      <c r="J50" s="28">
        <f t="shared" si="9"/>
        <v>0</v>
      </c>
      <c r="K50" s="15">
        <f t="shared" si="25"/>
        <v>0</v>
      </c>
      <c r="L50" s="34" t="str">
        <f t="shared" si="10"/>
        <v>Coho4-H-spwn</v>
      </c>
      <c r="M50" s="36">
        <f>I50*(1-$F$2)</f>
        <v>0</v>
      </c>
      <c r="N50" s="49">
        <f t="shared" si="11"/>
        <v>0</v>
      </c>
      <c r="O50" s="39">
        <f>M50/F50/$C$88</f>
        <v>0</v>
      </c>
      <c r="P50" s="39">
        <f>O50/$O$87</f>
        <v>0</v>
      </c>
      <c r="Q50" s="2">
        <f t="shared" si="26"/>
        <v>-1</v>
      </c>
    </row>
    <row r="51" spans="1:17" s="8" customFormat="1" x14ac:dyDescent="0.35">
      <c r="A51" s="9">
        <f>'Biomass from Ecopath'!A50</f>
        <v>0</v>
      </c>
      <c r="B51" s="8" t="str">
        <f>'Biomass from Ecopath'!B50</f>
        <v>COHO-W</v>
      </c>
      <c r="C51" s="8">
        <f>'Biomass from Ecopath'!C50</f>
        <v>0</v>
      </c>
      <c r="E51" s="9"/>
      <c r="F51" s="18">
        <f t="shared" si="23"/>
        <v>0</v>
      </c>
      <c r="G51" s="22">
        <f t="shared" si="7"/>
        <v>0</v>
      </c>
      <c r="H51" s="25">
        <f t="shared" si="24"/>
        <v>0</v>
      </c>
      <c r="I51" s="30">
        <f t="shared" si="8"/>
        <v>0</v>
      </c>
      <c r="J51" s="31">
        <f t="shared" si="9"/>
        <v>0</v>
      </c>
      <c r="K51" s="45">
        <f t="shared" si="25"/>
        <v>0</v>
      </c>
      <c r="L51" s="35" t="str">
        <f t="shared" si="10"/>
        <v>COHO-W</v>
      </c>
      <c r="M51" s="37"/>
      <c r="N51" s="48"/>
      <c r="O51" s="41"/>
      <c r="P51" s="41"/>
      <c r="Q51" s="9">
        <f t="shared" si="26"/>
        <v>-1</v>
      </c>
    </row>
    <row r="52" spans="1:17" x14ac:dyDescent="0.35">
      <c r="A52" s="2">
        <f>'Biomass from Ecopath'!A51</f>
        <v>42</v>
      </c>
      <c r="B52" t="str">
        <f>'Biomass from Ecopath'!B51</f>
        <v>Coho1-W-frsh</v>
      </c>
      <c r="C52">
        <f>'Biomass from Ecopath'!C51</f>
        <v>4.9171890000000003E-2</v>
      </c>
      <c r="D52" s="2">
        <v>0</v>
      </c>
      <c r="E52" s="2">
        <v>1</v>
      </c>
      <c r="F52" s="17">
        <f t="shared" si="23"/>
        <v>1.3255638774903179E-4</v>
      </c>
      <c r="G52" s="14">
        <f t="shared" si="7"/>
        <v>0</v>
      </c>
      <c r="H52" s="24">
        <f t="shared" si="24"/>
        <v>0</v>
      </c>
      <c r="I52" s="29">
        <f t="shared" si="8"/>
        <v>0</v>
      </c>
      <c r="J52" s="28">
        <f t="shared" si="9"/>
        <v>0</v>
      </c>
      <c r="K52" s="15">
        <f t="shared" si="25"/>
        <v>0</v>
      </c>
      <c r="L52" s="34" t="str">
        <f t="shared" si="10"/>
        <v>Coho1-W-frsh</v>
      </c>
      <c r="M52" s="36">
        <f>I52*(1-$F$2)</f>
        <v>0</v>
      </c>
      <c r="N52" s="13">
        <f t="shared" si="11"/>
        <v>0</v>
      </c>
      <c r="O52" s="39">
        <f>M52/F52/$C$88</f>
        <v>0</v>
      </c>
      <c r="P52" s="39">
        <f>O52/$O$87</f>
        <v>0</v>
      </c>
      <c r="Q52" s="2">
        <f t="shared" si="26"/>
        <v>-1</v>
      </c>
    </row>
    <row r="53" spans="1:17" x14ac:dyDescent="0.35">
      <c r="A53" s="2">
        <f>'Biomass from Ecopath'!A52</f>
        <v>43</v>
      </c>
      <c r="B53" t="str">
        <f>'Biomass from Ecopath'!B52</f>
        <v>Coho2-W-emar</v>
      </c>
      <c r="C53">
        <f>'Biomass from Ecopath'!C52</f>
        <v>4.2999999999999997E-2</v>
      </c>
      <c r="D53" s="2">
        <v>1</v>
      </c>
      <c r="E53" s="2">
        <v>1</v>
      </c>
      <c r="F53" s="17">
        <f t="shared" si="23"/>
        <v>1.1591835646765593E-4</v>
      </c>
      <c r="G53" s="14">
        <f t="shared" si="7"/>
        <v>4.2999999999999997E-2</v>
      </c>
      <c r="H53" s="24">
        <f t="shared" si="24"/>
        <v>6.9028677561556236E-4</v>
      </c>
      <c r="I53" s="29">
        <f t="shared" si="8"/>
        <v>6.9028677561556236E-4</v>
      </c>
      <c r="J53" s="28">
        <f t="shared" si="9"/>
        <v>1</v>
      </c>
      <c r="K53" s="15">
        <f t="shared" si="25"/>
        <v>0.04</v>
      </c>
      <c r="L53" s="34" t="str">
        <f t="shared" si="10"/>
        <v>Coho2-W-emar</v>
      </c>
      <c r="M53" s="36">
        <f>I53*(1-$F$2)</f>
        <v>5.8674375927322798E-4</v>
      </c>
      <c r="N53" s="13">
        <f t="shared" si="11"/>
        <v>5.8674375927322798E-4</v>
      </c>
      <c r="O53" s="39">
        <f>M53/F53/$C$88</f>
        <v>1.3645203704028559E-2</v>
      </c>
      <c r="P53" s="39">
        <f>O53/$O$87</f>
        <v>3.603603603603605E-2</v>
      </c>
      <c r="Q53" s="2">
        <f t="shared" si="26"/>
        <v>0.4526854219948851</v>
      </c>
    </row>
    <row r="54" spans="1:17" x14ac:dyDescent="0.35">
      <c r="A54" s="2">
        <f>'Biomass from Ecopath'!A53</f>
        <v>44</v>
      </c>
      <c r="B54" t="str">
        <f>'Biomass from Ecopath'!B53</f>
        <v>Coho3-W-mar</v>
      </c>
      <c r="C54">
        <f>'Biomass from Ecopath'!C53</f>
        <v>1.2266610000000001E-2</v>
      </c>
      <c r="D54" s="2">
        <v>1</v>
      </c>
      <c r="E54" s="2">
        <v>1</v>
      </c>
      <c r="F54" s="17">
        <f t="shared" si="23"/>
        <v>3.3068029549528212E-5</v>
      </c>
      <c r="G54" s="14">
        <f t="shared" si="7"/>
        <v>1.2266610000000001E-2</v>
      </c>
      <c r="H54" s="24">
        <f t="shared" si="24"/>
        <v>1.9691810847985151E-4</v>
      </c>
      <c r="I54" s="29">
        <f t="shared" si="8"/>
        <v>1.9691810847985151E-4</v>
      </c>
      <c r="J54" s="28">
        <f t="shared" si="9"/>
        <v>1</v>
      </c>
      <c r="K54" s="15">
        <f t="shared" si="25"/>
        <v>0.04</v>
      </c>
      <c r="L54" s="34" t="str">
        <f t="shared" si="10"/>
        <v>Coho3-W-mar</v>
      </c>
      <c r="M54" s="36">
        <f>I54*(1-$F$2)</f>
        <v>1.6738039220787378E-4</v>
      </c>
      <c r="N54" s="13">
        <f t="shared" si="11"/>
        <v>1.6738039220787378E-4</v>
      </c>
      <c r="O54" s="39">
        <f>M54/F54/$C$88</f>
        <v>1.3645203704028559E-2</v>
      </c>
      <c r="P54" s="39">
        <f>O54/$O$87</f>
        <v>3.603603603603605E-2</v>
      </c>
      <c r="Q54" s="2">
        <f t="shared" si="26"/>
        <v>0.4526854219948851</v>
      </c>
    </row>
    <row r="55" spans="1:17" x14ac:dyDescent="0.35">
      <c r="A55" s="2">
        <f>'Biomass from Ecopath'!A54</f>
        <v>45</v>
      </c>
      <c r="B55" t="str">
        <f>'Biomass from Ecopath'!B54</f>
        <v>Coho4-W-spwn</v>
      </c>
      <c r="C55">
        <f>'Biomass from Ecopath'!C54</f>
        <v>2.2607109999999999E-3</v>
      </c>
      <c r="D55" s="2">
        <v>0</v>
      </c>
      <c r="E55" s="2">
        <v>1</v>
      </c>
      <c r="F55" s="17">
        <f t="shared" si="23"/>
        <v>6.0943698504267658E-6</v>
      </c>
      <c r="G55" s="14">
        <f t="shared" si="7"/>
        <v>0</v>
      </c>
      <c r="H55" s="24">
        <f t="shared" si="24"/>
        <v>0</v>
      </c>
      <c r="I55" s="29">
        <f t="shared" si="8"/>
        <v>0</v>
      </c>
      <c r="J55" s="28">
        <f t="shared" si="9"/>
        <v>0</v>
      </c>
      <c r="K55" s="15">
        <f t="shared" si="25"/>
        <v>0</v>
      </c>
      <c r="L55" s="34" t="str">
        <f t="shared" si="10"/>
        <v>Coho4-W-spwn</v>
      </c>
      <c r="M55" s="36">
        <f>I55*(1-$F$2)</f>
        <v>0</v>
      </c>
      <c r="N55" s="13">
        <f t="shared" si="11"/>
        <v>0</v>
      </c>
      <c r="O55" s="39">
        <f>M55/F55/$C$88</f>
        <v>0</v>
      </c>
      <c r="P55" s="39">
        <f>O55/$O$87</f>
        <v>0</v>
      </c>
      <c r="Q55" s="2">
        <f t="shared" si="26"/>
        <v>-1</v>
      </c>
    </row>
    <row r="56" spans="1:17" x14ac:dyDescent="0.35">
      <c r="A56" s="2">
        <f>'Biomass from Ecopath'!A55</f>
        <v>46</v>
      </c>
      <c r="B56" t="str">
        <f>'Biomass from Ecopath'!B55</f>
        <v>Coho5-W-mori</v>
      </c>
      <c r="C56">
        <f>'Biomass from Ecopath'!C55</f>
        <v>1.730976E-3</v>
      </c>
      <c r="D56" s="2">
        <v>0</v>
      </c>
      <c r="E56" s="2">
        <v>1</v>
      </c>
      <c r="F56" s="17">
        <f t="shared" si="23"/>
        <v>4.6663230931385394E-6</v>
      </c>
      <c r="G56" s="14">
        <f t="shared" si="7"/>
        <v>0</v>
      </c>
      <c r="H56" s="24">
        <f t="shared" si="24"/>
        <v>0</v>
      </c>
      <c r="I56" s="29">
        <f t="shared" si="8"/>
        <v>0</v>
      </c>
      <c r="J56" s="28">
        <f t="shared" si="9"/>
        <v>0</v>
      </c>
      <c r="K56" s="15">
        <f t="shared" si="25"/>
        <v>0</v>
      </c>
      <c r="L56" s="34" t="str">
        <f t="shared" si="10"/>
        <v>Coho5-W-mori</v>
      </c>
      <c r="M56" s="36">
        <f>I56*(1-$F$2)</f>
        <v>0</v>
      </c>
      <c r="N56" s="13">
        <f t="shared" si="11"/>
        <v>0</v>
      </c>
      <c r="O56" s="39">
        <f>M56/F56/$C$88</f>
        <v>0</v>
      </c>
      <c r="P56" s="39">
        <f>O56/$O$87</f>
        <v>0</v>
      </c>
      <c r="Q56" s="2">
        <f t="shared" si="26"/>
        <v>-1</v>
      </c>
    </row>
    <row r="57" spans="1:17" s="8" customFormat="1" x14ac:dyDescent="0.35">
      <c r="A57" s="9">
        <f>'Biomass from Ecopath'!A56</f>
        <v>0</v>
      </c>
      <c r="B57" s="8" t="str">
        <f>'Biomass from Ecopath'!B56</f>
        <v>HERRING</v>
      </c>
      <c r="C57" s="8">
        <f>'Biomass from Ecopath'!C56</f>
        <v>0</v>
      </c>
      <c r="E57" s="9"/>
      <c r="F57" s="18">
        <f t="shared" si="23"/>
        <v>0</v>
      </c>
      <c r="G57" s="22">
        <f t="shared" si="7"/>
        <v>0</v>
      </c>
      <c r="H57" s="25">
        <f t="shared" si="24"/>
        <v>0</v>
      </c>
      <c r="I57" s="30">
        <f t="shared" si="8"/>
        <v>0</v>
      </c>
      <c r="J57" s="31">
        <f t="shared" si="9"/>
        <v>0</v>
      </c>
      <c r="K57" s="45">
        <f t="shared" si="25"/>
        <v>0</v>
      </c>
      <c r="L57" s="35" t="str">
        <f t="shared" si="10"/>
        <v>HERRING</v>
      </c>
      <c r="M57" s="37"/>
      <c r="N57" s="48"/>
      <c r="O57" s="41"/>
      <c r="P57" s="41"/>
      <c r="Q57" s="9">
        <f t="shared" si="26"/>
        <v>-1</v>
      </c>
    </row>
    <row r="58" spans="1:17" x14ac:dyDescent="0.35">
      <c r="A58" s="2">
        <f>'Biomass from Ecopath'!A57</f>
        <v>47</v>
      </c>
      <c r="B58" t="str">
        <f>'Biomass from Ecopath'!B57</f>
        <v>Herring1-age0</v>
      </c>
      <c r="C58">
        <f>'Biomass from Ecopath'!C57</f>
        <v>0.62606680000000003</v>
      </c>
      <c r="D58" s="2">
        <v>1</v>
      </c>
      <c r="E58" s="2">
        <v>3</v>
      </c>
      <c r="F58" s="17">
        <f t="shared" si="23"/>
        <v>1.6877356859294108E-3</v>
      </c>
      <c r="G58" s="14">
        <f t="shared" si="7"/>
        <v>1.8782004000000001</v>
      </c>
      <c r="H58" s="24">
        <f t="shared" si="24"/>
        <v>3.0151090652926968E-2</v>
      </c>
      <c r="I58" s="29">
        <f t="shared" si="8"/>
        <v>3.0151090652926968E-2</v>
      </c>
      <c r="J58" s="28">
        <f t="shared" si="9"/>
        <v>1</v>
      </c>
      <c r="K58" s="15">
        <f t="shared" si="25"/>
        <v>0.04</v>
      </c>
      <c r="L58" s="34" t="str">
        <f t="shared" si="10"/>
        <v>Herring1-age0</v>
      </c>
      <c r="M58" s="36">
        <f t="shared" ref="M58:M72" si="27">I58*(1-$F$2)</f>
        <v>2.5628427054987923E-2</v>
      </c>
      <c r="N58" s="13">
        <f t="shared" si="11"/>
        <v>2.5628427054987923E-2</v>
      </c>
      <c r="O58" s="39">
        <f t="shared" ref="O58:O72" si="28">M58/F58/$C$88</f>
        <v>4.0935611112085678E-2</v>
      </c>
      <c r="P58" s="39">
        <f t="shared" ref="P58:P72" si="29">O58/$O$87</f>
        <v>0.10810810810810814</v>
      </c>
      <c r="Q58" s="2">
        <f t="shared" si="26"/>
        <v>0.79179810725552047</v>
      </c>
    </row>
    <row r="59" spans="1:17" x14ac:dyDescent="0.35">
      <c r="A59" s="2">
        <f>'Biomass from Ecopath'!A58</f>
        <v>48</v>
      </c>
      <c r="B59" t="str">
        <f>'Biomass from Ecopath'!B58</f>
        <v>Herring2-juve</v>
      </c>
      <c r="C59">
        <f>'Biomass from Ecopath'!C58</f>
        <v>6.3545759999999998</v>
      </c>
      <c r="D59" s="2">
        <v>1</v>
      </c>
      <c r="E59" s="2">
        <v>0.7</v>
      </c>
      <c r="F59" s="17">
        <f t="shared" si="23"/>
        <v>1.7130511766716539E-2</v>
      </c>
      <c r="G59" s="14">
        <f t="shared" si="7"/>
        <v>4.4482031999999991</v>
      </c>
      <c r="H59" s="24">
        <f t="shared" si="24"/>
        <v>7.1407810330484323E-2</v>
      </c>
      <c r="I59" s="29">
        <f t="shared" si="8"/>
        <v>7.1407810330484323E-2</v>
      </c>
      <c r="J59" s="28">
        <f t="shared" si="9"/>
        <v>1</v>
      </c>
      <c r="K59" s="15">
        <f t="shared" si="25"/>
        <v>0.04</v>
      </c>
      <c r="L59" s="34" t="str">
        <f t="shared" si="10"/>
        <v>Herring2-juve</v>
      </c>
      <c r="M59" s="36">
        <f t="shared" si="27"/>
        <v>6.0696638780911673E-2</v>
      </c>
      <c r="N59" s="13">
        <f t="shared" si="11"/>
        <v>6.0696638780911673E-2</v>
      </c>
      <c r="O59" s="39">
        <f t="shared" si="28"/>
        <v>9.5516425928199901E-3</v>
      </c>
      <c r="P59" s="39">
        <f t="shared" si="29"/>
        <v>2.5225225225225228E-2</v>
      </c>
      <c r="Q59" s="2">
        <f t="shared" si="26"/>
        <v>0.29511400651465802</v>
      </c>
    </row>
    <row r="60" spans="1:17" x14ac:dyDescent="0.35">
      <c r="A60" s="2">
        <f>'Biomass from Ecopath'!A59</f>
        <v>49</v>
      </c>
      <c r="B60" t="str">
        <f>'Biomass from Ecopath'!B59</f>
        <v>Herring3-mat</v>
      </c>
      <c r="C60">
        <f>'Biomass from Ecopath'!C59</f>
        <v>12</v>
      </c>
      <c r="D60" s="2">
        <v>1</v>
      </c>
      <c r="E60" s="2">
        <v>0.7</v>
      </c>
      <c r="F60" s="17">
        <f t="shared" si="23"/>
        <v>3.2349308781671422E-2</v>
      </c>
      <c r="G60" s="14">
        <f t="shared" si="7"/>
        <v>8.3999999999999986</v>
      </c>
      <c r="H60" s="24">
        <f t="shared" si="24"/>
        <v>0.13484671895745867</v>
      </c>
      <c r="I60" s="29">
        <f t="shared" si="8"/>
        <v>0.13484671895745867</v>
      </c>
      <c r="J60" s="28">
        <f t="shared" si="9"/>
        <v>1</v>
      </c>
      <c r="K60" s="15">
        <f t="shared" si="25"/>
        <v>0.04</v>
      </c>
      <c r="L60" s="34" t="str">
        <f t="shared" si="10"/>
        <v>Herring3-mat</v>
      </c>
      <c r="M60" s="36">
        <f t="shared" si="27"/>
        <v>0.11461971111383987</v>
      </c>
      <c r="N60" s="13">
        <f t="shared" si="11"/>
        <v>0.11461971111383987</v>
      </c>
      <c r="O60" s="39">
        <f t="shared" si="28"/>
        <v>9.5516425928199901E-3</v>
      </c>
      <c r="P60" s="39">
        <f t="shared" si="29"/>
        <v>2.5225225225225228E-2</v>
      </c>
      <c r="Q60" s="2">
        <f t="shared" si="26"/>
        <v>0.29511400651465802</v>
      </c>
    </row>
    <row r="61" spans="1:17" x14ac:dyDescent="0.35">
      <c r="A61" s="2">
        <f>'Biomass from Ecopath'!A60</f>
        <v>50</v>
      </c>
      <c r="B61" t="str">
        <f>'Biomass from Ecopath'!B60</f>
        <v>Offshore_prey</v>
      </c>
      <c r="C61">
        <f>'Biomass from Ecopath'!C60</f>
        <v>26</v>
      </c>
      <c r="D61" s="2">
        <v>0</v>
      </c>
      <c r="E61" s="2">
        <v>0.65</v>
      </c>
      <c r="F61" s="17">
        <f t="shared" si="23"/>
        <v>7.0090169026954752E-2</v>
      </c>
      <c r="G61" s="14">
        <f t="shared" si="7"/>
        <v>0</v>
      </c>
      <c r="H61" s="24">
        <f t="shared" si="24"/>
        <v>0</v>
      </c>
      <c r="I61" s="29">
        <f t="shared" si="8"/>
        <v>0</v>
      </c>
      <c r="J61" s="28">
        <f t="shared" si="9"/>
        <v>0</v>
      </c>
      <c r="K61" s="15">
        <f t="shared" si="25"/>
        <v>0</v>
      </c>
      <c r="L61" s="34" t="str">
        <f t="shared" si="10"/>
        <v>Offshore_prey</v>
      </c>
      <c r="M61" s="36">
        <f t="shared" si="27"/>
        <v>0</v>
      </c>
      <c r="N61" s="13">
        <f t="shared" si="11"/>
        <v>0</v>
      </c>
      <c r="O61" s="39">
        <f t="shared" si="28"/>
        <v>0</v>
      </c>
      <c r="P61" s="39">
        <f t="shared" si="29"/>
        <v>0</v>
      </c>
      <c r="Q61" s="2">
        <f t="shared" si="26"/>
        <v>-1</v>
      </c>
    </row>
    <row r="62" spans="1:17" x14ac:dyDescent="0.35">
      <c r="A62" s="2">
        <f>'Biomass from Ecopath'!A61</f>
        <v>51</v>
      </c>
      <c r="B62" t="str">
        <f>'Biomass from Ecopath'!B61</f>
        <v>Small_Forage_Fish</v>
      </c>
      <c r="C62">
        <f>'Biomass from Ecopath'!C61</f>
        <v>17.5</v>
      </c>
      <c r="D62" s="2">
        <v>1</v>
      </c>
      <c r="E62" s="2">
        <v>1.3</v>
      </c>
      <c r="F62" s="17">
        <f t="shared" si="23"/>
        <v>4.7176075306604164E-2</v>
      </c>
      <c r="G62" s="14">
        <f t="shared" si="7"/>
        <v>22.75</v>
      </c>
      <c r="H62" s="24">
        <f t="shared" si="24"/>
        <v>0.36520986384311732</v>
      </c>
      <c r="I62" s="29">
        <f t="shared" si="8"/>
        <v>0.36520986384311732</v>
      </c>
      <c r="J62" s="28">
        <f t="shared" si="9"/>
        <v>1</v>
      </c>
      <c r="K62" s="15">
        <f t="shared" si="25"/>
        <v>0.04</v>
      </c>
      <c r="L62" s="34" t="str">
        <f t="shared" si="10"/>
        <v>Small_Forage_Fish</v>
      </c>
      <c r="M62" s="36">
        <f t="shared" si="27"/>
        <v>0.3104283842666497</v>
      </c>
      <c r="N62" s="13">
        <f t="shared" si="11"/>
        <v>0.3104283842666497</v>
      </c>
      <c r="O62" s="39">
        <f t="shared" si="28"/>
        <v>1.7738764815237125E-2</v>
      </c>
      <c r="P62" s="39">
        <f t="shared" si="29"/>
        <v>4.6846846846846854E-2</v>
      </c>
      <c r="Q62" s="2">
        <f t="shared" si="26"/>
        <v>0.55452631578947376</v>
      </c>
    </row>
    <row r="63" spans="1:17" x14ac:dyDescent="0.35">
      <c r="A63" s="2">
        <f>'Biomass from Ecopath'!A62</f>
        <v>52</v>
      </c>
      <c r="B63" t="str">
        <f>'Biomass from Ecopath'!B62</f>
        <v>ZF1-ICT</v>
      </c>
      <c r="C63">
        <f>'Biomass from Ecopath'!C62</f>
        <v>1.3</v>
      </c>
      <c r="D63" s="2">
        <v>1</v>
      </c>
      <c r="E63" s="2">
        <v>1</v>
      </c>
      <c r="F63" s="17">
        <f t="shared" si="23"/>
        <v>3.5045084513477378E-3</v>
      </c>
      <c r="G63" s="14">
        <f t="shared" si="7"/>
        <v>1.3</v>
      </c>
      <c r="H63" s="24">
        <f t="shared" si="24"/>
        <v>2.0869135076749562E-2</v>
      </c>
      <c r="I63" s="29">
        <f t="shared" si="8"/>
        <v>2.0869135076749562E-2</v>
      </c>
      <c r="J63" s="28">
        <f t="shared" si="9"/>
        <v>1</v>
      </c>
      <c r="K63" s="15">
        <f t="shared" si="25"/>
        <v>0.04</v>
      </c>
      <c r="L63" s="34" t="str">
        <f t="shared" si="10"/>
        <v>ZF1-ICT</v>
      </c>
      <c r="M63" s="36">
        <f t="shared" si="27"/>
        <v>1.7738764815237128E-2</v>
      </c>
      <c r="N63" s="13">
        <f t="shared" si="11"/>
        <v>1.7738764815237128E-2</v>
      </c>
      <c r="O63" s="39">
        <f t="shared" si="28"/>
        <v>1.3645203704028559E-2</v>
      </c>
      <c r="P63" s="39">
        <f t="shared" si="29"/>
        <v>3.603603603603605E-2</v>
      </c>
      <c r="Q63" s="2">
        <f t="shared" si="26"/>
        <v>0.4526854219948851</v>
      </c>
    </row>
    <row r="64" spans="1:17" x14ac:dyDescent="0.35">
      <c r="A64" s="2">
        <f>'Biomass from Ecopath'!A63</f>
        <v>53</v>
      </c>
      <c r="B64" t="str">
        <f>'Biomass from Ecopath'!B63</f>
        <v>ZC1-EUP</v>
      </c>
      <c r="C64">
        <f>'Biomass from Ecopath'!C63</f>
        <v>11.7</v>
      </c>
      <c r="D64" s="2">
        <v>1</v>
      </c>
      <c r="E64" s="2">
        <v>0.5</v>
      </c>
      <c r="F64" s="17">
        <f t="shared" si="23"/>
        <v>3.1540576062129635E-2</v>
      </c>
      <c r="G64" s="14">
        <f t="shared" si="7"/>
        <v>5.85</v>
      </c>
      <c r="H64" s="24">
        <f t="shared" si="24"/>
        <v>9.3911107845373015E-2</v>
      </c>
      <c r="I64" s="29">
        <f t="shared" si="8"/>
        <v>9.3911107845373015E-2</v>
      </c>
      <c r="J64" s="28">
        <f t="shared" si="9"/>
        <v>1</v>
      </c>
      <c r="K64" s="15">
        <f t="shared" si="25"/>
        <v>0.04</v>
      </c>
      <c r="L64" s="34" t="str">
        <f t="shared" si="10"/>
        <v>ZC1-EUP</v>
      </c>
      <c r="M64" s="36">
        <f t="shared" si="27"/>
        <v>7.9824441668567059E-2</v>
      </c>
      <c r="N64" s="13">
        <f t="shared" si="11"/>
        <v>7.9824441668567059E-2</v>
      </c>
      <c r="O64" s="39">
        <f t="shared" si="28"/>
        <v>6.8226018520142796E-3</v>
      </c>
      <c r="P64" s="39">
        <f t="shared" si="29"/>
        <v>1.8018018018018025E-2</v>
      </c>
      <c r="Q64" s="2">
        <f t="shared" si="26"/>
        <v>0.13147410358565759</v>
      </c>
    </row>
    <row r="65" spans="1:17" x14ac:dyDescent="0.35">
      <c r="A65" s="2">
        <f>'Biomass from Ecopath'!A64</f>
        <v>54</v>
      </c>
      <c r="B65" t="str">
        <f>'Biomass from Ecopath'!B64</f>
        <v>ZC2-AMP</v>
      </c>
      <c r="C65">
        <f>'Biomass from Ecopath'!C64</f>
        <v>4.8</v>
      </c>
      <c r="D65" s="2">
        <v>1</v>
      </c>
      <c r="E65" s="2">
        <v>0.1</v>
      </c>
      <c r="F65" s="17">
        <f t="shared" si="23"/>
        <v>1.2939723512668569E-2</v>
      </c>
      <c r="G65" s="14">
        <f t="shared" si="7"/>
        <v>0.48</v>
      </c>
      <c r="H65" s="24">
        <f t="shared" si="24"/>
        <v>7.7055267975690688E-3</v>
      </c>
      <c r="I65" s="29">
        <f t="shared" si="8"/>
        <v>7.7055267975690688E-3</v>
      </c>
      <c r="J65" s="28">
        <f t="shared" si="9"/>
        <v>1</v>
      </c>
      <c r="K65" s="15">
        <f t="shared" si="25"/>
        <v>0.04</v>
      </c>
      <c r="L65" s="34" t="str">
        <f t="shared" si="10"/>
        <v>ZC2-AMP</v>
      </c>
      <c r="M65" s="36">
        <f t="shared" si="27"/>
        <v>6.5496977779337081E-3</v>
      </c>
      <c r="N65" s="13">
        <f t="shared" si="11"/>
        <v>6.5496977779337081E-3</v>
      </c>
      <c r="O65" s="39">
        <f t="shared" si="28"/>
        <v>1.3645203704028559E-3</v>
      </c>
      <c r="P65" s="39">
        <f t="shared" si="29"/>
        <v>3.6036036036036045E-3</v>
      </c>
      <c r="Q65" s="2">
        <f t="shared" si="26"/>
        <v>-0.59136690647482004</v>
      </c>
    </row>
    <row r="66" spans="1:17" x14ac:dyDescent="0.35">
      <c r="A66" s="2">
        <f>'Biomass from Ecopath'!A65</f>
        <v>55</v>
      </c>
      <c r="B66" t="str">
        <f>'Biomass from Ecopath'!B65</f>
        <v>ZC3-DEC</v>
      </c>
      <c r="C66">
        <f>'Biomass from Ecopath'!C65</f>
        <v>2.6</v>
      </c>
      <c r="D66" s="2">
        <v>1</v>
      </c>
      <c r="E66" s="2">
        <v>0.1</v>
      </c>
      <c r="F66" s="17">
        <f t="shared" si="23"/>
        <v>7.0090169026954755E-3</v>
      </c>
      <c r="G66" s="14">
        <f t="shared" si="7"/>
        <v>0.26</v>
      </c>
      <c r="H66" s="24">
        <f t="shared" si="24"/>
        <v>4.1738270153499121E-3</v>
      </c>
      <c r="I66" s="29">
        <f t="shared" si="8"/>
        <v>4.1738270153499121E-3</v>
      </c>
      <c r="J66" s="28">
        <f t="shared" si="9"/>
        <v>1</v>
      </c>
      <c r="K66" s="15">
        <f t="shared" si="25"/>
        <v>0.04</v>
      </c>
      <c r="L66" s="34" t="str">
        <f t="shared" si="10"/>
        <v>ZC3-DEC</v>
      </c>
      <c r="M66" s="36">
        <f t="shared" si="27"/>
        <v>3.5477529630474252E-3</v>
      </c>
      <c r="N66" s="13">
        <f t="shared" si="11"/>
        <v>3.5477529630474252E-3</v>
      </c>
      <c r="O66" s="39">
        <f t="shared" si="28"/>
        <v>1.3645203704028557E-3</v>
      </c>
      <c r="P66" s="39">
        <f t="shared" si="29"/>
        <v>3.6036036036036041E-3</v>
      </c>
      <c r="Q66" s="2">
        <f t="shared" si="26"/>
        <v>-0.59136690647482004</v>
      </c>
    </row>
    <row r="67" spans="1:17" x14ac:dyDescent="0.35">
      <c r="A67" s="2">
        <f>'Biomass from Ecopath'!A66</f>
        <v>56</v>
      </c>
      <c r="B67" t="str">
        <f>'Biomass from Ecopath'!B66</f>
        <v>ZC4-CLG</v>
      </c>
      <c r="C67">
        <f>'Biomass from Ecopath'!C66</f>
        <v>8</v>
      </c>
      <c r="D67" s="2">
        <v>1</v>
      </c>
      <c r="E67" s="2">
        <v>0.1</v>
      </c>
      <c r="F67" s="17">
        <f t="shared" si="23"/>
        <v>2.1566205854447618E-2</v>
      </c>
      <c r="G67" s="14">
        <f t="shared" si="7"/>
        <v>0.8</v>
      </c>
      <c r="H67" s="24">
        <f t="shared" si="24"/>
        <v>1.2842544662615115E-2</v>
      </c>
      <c r="I67" s="29">
        <f t="shared" si="8"/>
        <v>1.2842544662615115E-2</v>
      </c>
      <c r="J67" s="28">
        <f t="shared" si="9"/>
        <v>1</v>
      </c>
      <c r="K67" s="15">
        <f t="shared" si="25"/>
        <v>0.04</v>
      </c>
      <c r="L67" s="34" t="str">
        <f t="shared" si="10"/>
        <v>ZC4-CLG</v>
      </c>
      <c r="M67" s="36">
        <f t="shared" si="27"/>
        <v>1.0916162963222847E-2</v>
      </c>
      <c r="N67" s="13">
        <f t="shared" si="11"/>
        <v>1.0916162963222847E-2</v>
      </c>
      <c r="O67" s="39">
        <f t="shared" si="28"/>
        <v>1.3645203704028557E-3</v>
      </c>
      <c r="P67" s="39">
        <f t="shared" si="29"/>
        <v>3.6036036036036041E-3</v>
      </c>
      <c r="Q67" s="2">
        <f t="shared" si="26"/>
        <v>-0.59136690647482004</v>
      </c>
    </row>
    <row r="68" spans="1:17" x14ac:dyDescent="0.35">
      <c r="A68" s="2">
        <f>'Biomass from Ecopath'!A67</f>
        <v>57</v>
      </c>
      <c r="B68" t="str">
        <f>'Biomass from Ecopath'!B67</f>
        <v>ZC5-CSM</v>
      </c>
      <c r="C68">
        <f>'Biomass from Ecopath'!C67</f>
        <v>12.1</v>
      </c>
      <c r="D68" s="2">
        <v>0</v>
      </c>
      <c r="E68" s="2">
        <v>0.1</v>
      </c>
      <c r="F68" s="17">
        <f t="shared" si="23"/>
        <v>3.2618886354852022E-2</v>
      </c>
      <c r="G68" s="14">
        <f t="shared" si="7"/>
        <v>0</v>
      </c>
      <c r="H68" s="24">
        <f t="shared" si="24"/>
        <v>0</v>
      </c>
      <c r="I68" s="29">
        <f t="shared" si="8"/>
        <v>0</v>
      </c>
      <c r="J68" s="28">
        <f t="shared" si="9"/>
        <v>0</v>
      </c>
      <c r="K68" s="15">
        <f t="shared" si="25"/>
        <v>0</v>
      </c>
      <c r="L68" s="34" t="str">
        <f t="shared" si="10"/>
        <v>ZC5-CSM</v>
      </c>
      <c r="M68" s="36">
        <f t="shared" si="27"/>
        <v>0</v>
      </c>
      <c r="N68" s="13">
        <f t="shared" si="11"/>
        <v>0</v>
      </c>
      <c r="O68" s="39">
        <f t="shared" si="28"/>
        <v>0</v>
      </c>
      <c r="P68" s="39">
        <f t="shared" si="29"/>
        <v>0</v>
      </c>
      <c r="Q68" s="2">
        <f t="shared" si="26"/>
        <v>-1</v>
      </c>
    </row>
    <row r="69" spans="1:17" x14ac:dyDescent="0.35">
      <c r="A69" s="2">
        <f>'Biomass from Ecopath'!A68</f>
        <v>58</v>
      </c>
      <c r="B69" t="str">
        <f>'Biomass from Ecopath'!B68</f>
        <v>ZS1-JEL</v>
      </c>
      <c r="C69">
        <f>'Biomass from Ecopath'!C68</f>
        <v>3</v>
      </c>
      <c r="D69" s="2">
        <v>0</v>
      </c>
      <c r="E69" s="2">
        <v>1</v>
      </c>
      <c r="F69" s="17">
        <f t="shared" si="23"/>
        <v>8.0873271954178556E-3</v>
      </c>
      <c r="G69" s="14">
        <f t="shared" si="7"/>
        <v>0</v>
      </c>
      <c r="H69" s="24">
        <f t="shared" si="24"/>
        <v>0</v>
      </c>
      <c r="I69" s="29">
        <f t="shared" si="8"/>
        <v>0</v>
      </c>
      <c r="J69" s="28">
        <f t="shared" si="9"/>
        <v>0</v>
      </c>
      <c r="K69" s="15">
        <f t="shared" si="25"/>
        <v>0</v>
      </c>
      <c r="L69" s="34" t="str">
        <f t="shared" si="10"/>
        <v>ZS1-JEL</v>
      </c>
      <c r="M69" s="36">
        <f t="shared" si="27"/>
        <v>0</v>
      </c>
      <c r="N69" s="13">
        <f t="shared" si="11"/>
        <v>0</v>
      </c>
      <c r="O69" s="39">
        <f t="shared" si="28"/>
        <v>0</v>
      </c>
      <c r="P69" s="39">
        <f t="shared" si="29"/>
        <v>0</v>
      </c>
      <c r="Q69" s="2">
        <f t="shared" si="26"/>
        <v>-1</v>
      </c>
    </row>
    <row r="70" spans="1:17" x14ac:dyDescent="0.35">
      <c r="A70" s="2">
        <f>'Biomass from Ecopath'!A69</f>
        <v>59</v>
      </c>
      <c r="B70" t="str">
        <f>'Biomass from Ecopath'!B69</f>
        <v>ZS2-CTH</v>
      </c>
      <c r="C70">
        <f>'Biomass from Ecopath'!C69</f>
        <v>9.8000000000000007</v>
      </c>
      <c r="D70" s="2">
        <v>0</v>
      </c>
      <c r="E70" s="2">
        <v>1</v>
      </c>
      <c r="F70" s="17">
        <f t="shared" si="23"/>
        <v>2.6418602171698332E-2</v>
      </c>
      <c r="G70" s="14">
        <f t="shared" si="7"/>
        <v>0</v>
      </c>
      <c r="H70" s="24">
        <f t="shared" si="24"/>
        <v>0</v>
      </c>
      <c r="I70" s="29">
        <f t="shared" si="8"/>
        <v>0</v>
      </c>
      <c r="J70" s="28">
        <f t="shared" si="9"/>
        <v>0</v>
      </c>
      <c r="K70" s="15">
        <f t="shared" si="25"/>
        <v>0</v>
      </c>
      <c r="L70" s="34" t="str">
        <f t="shared" si="10"/>
        <v>ZS2-CTH</v>
      </c>
      <c r="M70" s="36">
        <f t="shared" si="27"/>
        <v>0</v>
      </c>
      <c r="N70" s="13">
        <f t="shared" si="11"/>
        <v>0</v>
      </c>
      <c r="O70" s="39">
        <f t="shared" si="28"/>
        <v>0</v>
      </c>
      <c r="P70" s="39">
        <f t="shared" si="29"/>
        <v>0</v>
      </c>
      <c r="Q70" s="2">
        <f t="shared" si="26"/>
        <v>-1</v>
      </c>
    </row>
    <row r="71" spans="1:17" x14ac:dyDescent="0.35">
      <c r="A71" s="2">
        <f>'Biomass from Ecopath'!A70</f>
        <v>60</v>
      </c>
      <c r="B71" t="str">
        <f>'Biomass from Ecopath'!B70</f>
        <v>ZS3-CHA</v>
      </c>
      <c r="C71">
        <f>'Biomass from Ecopath'!C70</f>
        <v>6.8</v>
      </c>
      <c r="D71" s="2">
        <v>0</v>
      </c>
      <c r="E71" s="2">
        <v>1</v>
      </c>
      <c r="F71" s="17">
        <f t="shared" si="23"/>
        <v>1.8331274976280475E-2</v>
      </c>
      <c r="G71" s="14">
        <f t="shared" si="7"/>
        <v>0</v>
      </c>
      <c r="H71" s="24">
        <f t="shared" si="24"/>
        <v>0</v>
      </c>
      <c r="I71" s="29">
        <f t="shared" si="8"/>
        <v>0</v>
      </c>
      <c r="J71" s="28">
        <f t="shared" si="9"/>
        <v>0</v>
      </c>
      <c r="K71" s="15">
        <f t="shared" si="25"/>
        <v>0</v>
      </c>
      <c r="L71" s="34" t="str">
        <f t="shared" si="10"/>
        <v>ZS3-CHA</v>
      </c>
      <c r="M71" s="36">
        <f t="shared" si="27"/>
        <v>0</v>
      </c>
      <c r="N71" s="13">
        <f t="shared" si="11"/>
        <v>0</v>
      </c>
      <c r="O71" s="39">
        <f t="shared" si="28"/>
        <v>0</v>
      </c>
      <c r="P71" s="39">
        <f t="shared" si="29"/>
        <v>0</v>
      </c>
      <c r="Q71" s="2">
        <f t="shared" si="26"/>
        <v>-1</v>
      </c>
    </row>
    <row r="72" spans="1:17" x14ac:dyDescent="0.35">
      <c r="A72" s="2">
        <f>'Biomass from Ecopath'!A71</f>
        <v>61</v>
      </c>
      <c r="B72" t="str">
        <f>'Biomass from Ecopath'!B71</f>
        <v>ZS4-LAR</v>
      </c>
      <c r="C72">
        <f>'Biomass from Ecopath'!C71</f>
        <v>3.3</v>
      </c>
      <c r="D72" s="2">
        <v>0</v>
      </c>
      <c r="E72" s="2">
        <v>1</v>
      </c>
      <c r="F72" s="17">
        <f t="shared" ref="F72:F83" si="30">C72/$C$88</f>
        <v>8.8960599149596423E-3</v>
      </c>
      <c r="G72" s="14">
        <f t="shared" si="7"/>
        <v>0</v>
      </c>
      <c r="H72" s="24">
        <f t="shared" ref="H72:H83" si="31">G72/$G$88</f>
        <v>0</v>
      </c>
      <c r="I72" s="29">
        <f t="shared" si="8"/>
        <v>0</v>
      </c>
      <c r="J72" s="28">
        <f t="shared" si="9"/>
        <v>0</v>
      </c>
      <c r="K72" s="15">
        <f t="shared" si="25"/>
        <v>0</v>
      </c>
      <c r="L72" s="34" t="str">
        <f t="shared" si="10"/>
        <v>ZS4-LAR</v>
      </c>
      <c r="M72" s="36">
        <f t="shared" si="27"/>
        <v>0</v>
      </c>
      <c r="N72" s="13">
        <f t="shared" si="11"/>
        <v>0</v>
      </c>
      <c r="O72" s="39">
        <f t="shared" si="28"/>
        <v>0</v>
      </c>
      <c r="P72" s="39">
        <f t="shared" si="29"/>
        <v>0</v>
      </c>
      <c r="Q72" s="2">
        <f t="shared" si="26"/>
        <v>-1</v>
      </c>
    </row>
    <row r="73" spans="1:17" x14ac:dyDescent="0.35">
      <c r="A73" s="2">
        <f>'Biomass from Ecopath'!A72</f>
        <v>62</v>
      </c>
      <c r="B73" t="str">
        <f>'Biomass from Ecopath'!B72</f>
        <v>PZ1-CIL</v>
      </c>
      <c r="C73">
        <f>'Biomass from Ecopath'!C72</f>
        <v>9</v>
      </c>
      <c r="D73" s="2">
        <v>0</v>
      </c>
      <c r="E73" s="2">
        <v>1</v>
      </c>
      <c r="F73" s="17">
        <f t="shared" si="30"/>
        <v>2.4261981586253568E-2</v>
      </c>
      <c r="G73" s="14">
        <f t="shared" ref="G73:G83" si="32">C73*D73*E73</f>
        <v>0</v>
      </c>
      <c r="H73" s="24">
        <f t="shared" si="31"/>
        <v>0</v>
      </c>
      <c r="I73" s="29">
        <f t="shared" ref="I73:I83" si="33">H73</f>
        <v>0</v>
      </c>
      <c r="J73" s="28">
        <f t="shared" ref="J73:J83" si="34">IF(G73=0,0,H73/I73)</f>
        <v>0</v>
      </c>
      <c r="K73" s="15">
        <f t="shared" ref="K73:K83" si="35">J73/$J$88</f>
        <v>0</v>
      </c>
      <c r="L73" s="34" t="str">
        <f t="shared" ref="L73:L83" si="36">B73</f>
        <v>PZ1-CIL</v>
      </c>
      <c r="M73" s="36">
        <f t="shared" ref="M73:M83" si="37">I73*(1-$F$2)</f>
        <v>0</v>
      </c>
      <c r="N73" s="13">
        <f t="shared" ref="N73:N83" si="38">M73</f>
        <v>0</v>
      </c>
      <c r="O73" s="39">
        <f t="shared" ref="O73:O83" si="39">M73/F73/$C$88</f>
        <v>0</v>
      </c>
      <c r="P73" s="39">
        <f t="shared" ref="P73:P83" si="40">O73/$O$87</f>
        <v>0</v>
      </c>
      <c r="Q73" s="2">
        <f t="shared" ref="Q73:Q83" si="41">($A$83*P73-1)/(($A$83-2)*P73+1)</f>
        <v>-1</v>
      </c>
    </row>
    <row r="74" spans="1:17" x14ac:dyDescent="0.35">
      <c r="A74" s="2">
        <f>'Biomass from Ecopath'!A73</f>
        <v>63</v>
      </c>
      <c r="B74" t="str">
        <f>'Biomass from Ecopath'!B73</f>
        <v>PZ2-DIN</v>
      </c>
      <c r="C74">
        <f>'Biomass from Ecopath'!C73</f>
        <v>10</v>
      </c>
      <c r="D74" s="2">
        <v>0</v>
      </c>
      <c r="E74" s="2">
        <v>1</v>
      </c>
      <c r="F74" s="17">
        <f t="shared" si="30"/>
        <v>2.6957757318059522E-2</v>
      </c>
      <c r="G74" s="14">
        <f t="shared" si="32"/>
        <v>0</v>
      </c>
      <c r="H74" s="24">
        <f t="shared" si="31"/>
        <v>0</v>
      </c>
      <c r="I74" s="29">
        <f t="shared" si="33"/>
        <v>0</v>
      </c>
      <c r="J74" s="28">
        <f t="shared" si="34"/>
        <v>0</v>
      </c>
      <c r="K74" s="15">
        <f t="shared" si="35"/>
        <v>0</v>
      </c>
      <c r="L74" s="34" t="str">
        <f t="shared" si="36"/>
        <v>PZ2-DIN</v>
      </c>
      <c r="M74" s="36">
        <f t="shared" si="37"/>
        <v>0</v>
      </c>
      <c r="N74" s="13">
        <f t="shared" si="38"/>
        <v>0</v>
      </c>
      <c r="O74" s="39">
        <f t="shared" si="39"/>
        <v>0</v>
      </c>
      <c r="P74" s="39">
        <f t="shared" si="40"/>
        <v>0</v>
      </c>
      <c r="Q74" s="2">
        <f t="shared" si="41"/>
        <v>-1</v>
      </c>
    </row>
    <row r="75" spans="1:17" x14ac:dyDescent="0.35">
      <c r="A75" s="2">
        <f>'Biomass from Ecopath'!A74</f>
        <v>64</v>
      </c>
      <c r="B75" t="str">
        <f>'Biomass from Ecopath'!B74</f>
        <v>PZ3-HNF</v>
      </c>
      <c r="C75">
        <f>'Biomass from Ecopath'!C74</f>
        <v>5</v>
      </c>
      <c r="D75" s="2">
        <v>0</v>
      </c>
      <c r="E75" s="2">
        <v>1</v>
      </c>
      <c r="F75" s="17">
        <f t="shared" si="30"/>
        <v>1.3478878659029761E-2</v>
      </c>
      <c r="G75" s="14">
        <f t="shared" si="32"/>
        <v>0</v>
      </c>
      <c r="H75" s="24">
        <f t="shared" si="31"/>
        <v>0</v>
      </c>
      <c r="I75" s="29">
        <f t="shared" si="33"/>
        <v>0</v>
      </c>
      <c r="J75" s="28">
        <f t="shared" si="34"/>
        <v>0</v>
      </c>
      <c r="K75" s="15">
        <f t="shared" si="35"/>
        <v>0</v>
      </c>
      <c r="L75" s="34" t="str">
        <f t="shared" si="36"/>
        <v>PZ3-HNF</v>
      </c>
      <c r="M75" s="36">
        <f t="shared" si="37"/>
        <v>0</v>
      </c>
      <c r="N75" s="13">
        <f t="shared" si="38"/>
        <v>0</v>
      </c>
      <c r="O75" s="39">
        <f t="shared" si="39"/>
        <v>0</v>
      </c>
      <c r="P75" s="39">
        <f t="shared" si="40"/>
        <v>0</v>
      </c>
      <c r="Q75" s="2">
        <f t="shared" si="41"/>
        <v>-1</v>
      </c>
    </row>
    <row r="76" spans="1:17" x14ac:dyDescent="0.35">
      <c r="A76" s="2">
        <f>'Biomass from Ecopath'!A75</f>
        <v>65</v>
      </c>
      <c r="B76" t="str">
        <f>'Biomass from Ecopath'!B75</f>
        <v>Insects</v>
      </c>
      <c r="C76">
        <f>'Biomass from Ecopath'!C75</f>
        <v>2.1</v>
      </c>
      <c r="D76" s="2">
        <v>0</v>
      </c>
      <c r="E76" s="2">
        <v>1</v>
      </c>
      <c r="F76" s="17">
        <f t="shared" si="30"/>
        <v>5.6611290367924996E-3</v>
      </c>
      <c r="G76" s="14">
        <f t="shared" si="32"/>
        <v>0</v>
      </c>
      <c r="H76" s="24">
        <f t="shared" si="31"/>
        <v>0</v>
      </c>
      <c r="I76" s="29">
        <f t="shared" si="33"/>
        <v>0</v>
      </c>
      <c r="J76" s="28">
        <f t="shared" si="34"/>
        <v>0</v>
      </c>
      <c r="K76" s="15">
        <f t="shared" si="35"/>
        <v>0</v>
      </c>
      <c r="L76" s="34" t="str">
        <f t="shared" si="36"/>
        <v>Insects</v>
      </c>
      <c r="M76" s="36">
        <f t="shared" si="37"/>
        <v>0</v>
      </c>
      <c r="N76" s="13">
        <f t="shared" si="38"/>
        <v>0</v>
      </c>
      <c r="O76" s="39">
        <f t="shared" si="39"/>
        <v>0</v>
      </c>
      <c r="P76" s="39">
        <f t="shared" si="40"/>
        <v>0</v>
      </c>
      <c r="Q76" s="2">
        <f t="shared" si="41"/>
        <v>-1</v>
      </c>
    </row>
    <row r="77" spans="1:17" x14ac:dyDescent="0.35">
      <c r="A77" s="2">
        <f>'Biomass from Ecopath'!A76</f>
        <v>66</v>
      </c>
      <c r="B77" t="str">
        <f>'Biomass from Ecopath'!B76</f>
        <v>Freshwater_prey</v>
      </c>
      <c r="C77">
        <f>'Biomass from Ecopath'!C76</f>
        <v>10</v>
      </c>
      <c r="D77" s="2">
        <v>0</v>
      </c>
      <c r="E77" s="2">
        <v>1</v>
      </c>
      <c r="F77" s="17">
        <f t="shared" si="30"/>
        <v>2.6957757318059522E-2</v>
      </c>
      <c r="G77" s="14">
        <f t="shared" si="32"/>
        <v>0</v>
      </c>
      <c r="H77" s="24">
        <f t="shared" si="31"/>
        <v>0</v>
      </c>
      <c r="I77" s="29">
        <f t="shared" si="33"/>
        <v>0</v>
      </c>
      <c r="J77" s="28">
        <f t="shared" si="34"/>
        <v>0</v>
      </c>
      <c r="K77" s="15">
        <f t="shared" si="35"/>
        <v>0</v>
      </c>
      <c r="L77" s="34" t="str">
        <f t="shared" si="36"/>
        <v>Freshwater_prey</v>
      </c>
      <c r="M77" s="36">
        <f t="shared" si="37"/>
        <v>0</v>
      </c>
      <c r="N77" s="13">
        <f t="shared" si="38"/>
        <v>0</v>
      </c>
      <c r="O77" s="39">
        <f t="shared" si="39"/>
        <v>0</v>
      </c>
      <c r="P77" s="39">
        <f t="shared" si="40"/>
        <v>0</v>
      </c>
      <c r="Q77" s="2">
        <f t="shared" si="41"/>
        <v>-1</v>
      </c>
    </row>
    <row r="78" spans="1:17" x14ac:dyDescent="0.35">
      <c r="A78" s="2">
        <f>'Biomass from Ecopath'!A77</f>
        <v>67</v>
      </c>
      <c r="B78" t="str">
        <f>'Biomass from Ecopath'!B77</f>
        <v>PP1-DIA</v>
      </c>
      <c r="C78">
        <f>'Biomass from Ecopath'!C77</f>
        <v>53</v>
      </c>
      <c r="D78" s="2">
        <v>0</v>
      </c>
      <c r="E78" s="2">
        <v>1</v>
      </c>
      <c r="F78" s="17">
        <f t="shared" si="30"/>
        <v>0.14287611378571546</v>
      </c>
      <c r="G78" s="14">
        <f t="shared" si="32"/>
        <v>0</v>
      </c>
      <c r="H78" s="24">
        <f t="shared" si="31"/>
        <v>0</v>
      </c>
      <c r="I78" s="29">
        <f t="shared" si="33"/>
        <v>0</v>
      </c>
      <c r="J78" s="28">
        <f t="shared" si="34"/>
        <v>0</v>
      </c>
      <c r="K78" s="15">
        <f t="shared" si="35"/>
        <v>0</v>
      </c>
      <c r="L78" s="34" t="str">
        <f t="shared" si="36"/>
        <v>PP1-DIA</v>
      </c>
      <c r="M78" s="36">
        <f t="shared" si="37"/>
        <v>0</v>
      </c>
      <c r="N78" s="13">
        <f t="shared" si="38"/>
        <v>0</v>
      </c>
      <c r="O78" s="39">
        <f t="shared" si="39"/>
        <v>0</v>
      </c>
      <c r="P78" s="39">
        <f t="shared" si="40"/>
        <v>0</v>
      </c>
      <c r="Q78" s="2">
        <f t="shared" si="41"/>
        <v>-1</v>
      </c>
    </row>
    <row r="79" spans="1:17" x14ac:dyDescent="0.35">
      <c r="A79" s="2">
        <f>'Biomass from Ecopath'!A78</f>
        <v>68</v>
      </c>
      <c r="B79" t="str">
        <f>'Biomass from Ecopath'!B78</f>
        <v>PP2-NAN</v>
      </c>
      <c r="C79">
        <f>'Biomass from Ecopath'!C78</f>
        <v>11</v>
      </c>
      <c r="D79" s="2">
        <v>0</v>
      </c>
      <c r="E79" s="2">
        <v>1</v>
      </c>
      <c r="F79" s="17">
        <f t="shared" si="30"/>
        <v>2.9653533049865472E-2</v>
      </c>
      <c r="G79" s="14">
        <f t="shared" si="32"/>
        <v>0</v>
      </c>
      <c r="H79" s="24">
        <f t="shared" si="31"/>
        <v>0</v>
      </c>
      <c r="I79" s="29">
        <f t="shared" si="33"/>
        <v>0</v>
      </c>
      <c r="J79" s="28">
        <f t="shared" si="34"/>
        <v>0</v>
      </c>
      <c r="K79" s="15">
        <f t="shared" si="35"/>
        <v>0</v>
      </c>
      <c r="L79" s="34" t="str">
        <f t="shared" si="36"/>
        <v>PP2-NAN</v>
      </c>
      <c r="M79" s="36">
        <f t="shared" si="37"/>
        <v>0</v>
      </c>
      <c r="N79" s="13">
        <f t="shared" si="38"/>
        <v>0</v>
      </c>
      <c r="O79" s="39">
        <f t="shared" si="39"/>
        <v>0</v>
      </c>
      <c r="P79" s="39">
        <f t="shared" si="40"/>
        <v>0</v>
      </c>
      <c r="Q79" s="2">
        <f t="shared" si="41"/>
        <v>-1</v>
      </c>
    </row>
    <row r="80" spans="1:17" x14ac:dyDescent="0.35">
      <c r="A80" s="2">
        <f>'Biomass from Ecopath'!A79</f>
        <v>69</v>
      </c>
      <c r="B80" t="str">
        <f>'Biomass from Ecopath'!B79</f>
        <v>PP3-PIC</v>
      </c>
      <c r="C80">
        <f>'Biomass from Ecopath'!C79</f>
        <v>2.2999999999999998</v>
      </c>
      <c r="D80" s="2">
        <v>0</v>
      </c>
      <c r="E80" s="2">
        <v>1</v>
      </c>
      <c r="F80" s="17">
        <f t="shared" si="30"/>
        <v>6.2002841831536896E-3</v>
      </c>
      <c r="G80" s="14">
        <f t="shared" si="32"/>
        <v>0</v>
      </c>
      <c r="H80" s="24">
        <f t="shared" si="31"/>
        <v>0</v>
      </c>
      <c r="I80" s="29">
        <f t="shared" si="33"/>
        <v>0</v>
      </c>
      <c r="J80" s="28">
        <f t="shared" si="34"/>
        <v>0</v>
      </c>
      <c r="K80" s="15">
        <f t="shared" si="35"/>
        <v>0</v>
      </c>
      <c r="L80" s="34" t="str">
        <f t="shared" si="36"/>
        <v>PP3-PIC</v>
      </c>
      <c r="M80" s="36">
        <f t="shared" si="37"/>
        <v>0</v>
      </c>
      <c r="N80" s="13">
        <f t="shared" si="38"/>
        <v>0</v>
      </c>
      <c r="O80" s="39">
        <f t="shared" si="39"/>
        <v>0</v>
      </c>
      <c r="P80" s="39">
        <f t="shared" si="40"/>
        <v>0</v>
      </c>
      <c r="Q80" s="2">
        <f t="shared" si="41"/>
        <v>-1</v>
      </c>
    </row>
    <row r="81" spans="1:17" x14ac:dyDescent="0.35">
      <c r="A81" s="2">
        <f>'Biomass from Ecopath'!A80</f>
        <v>70</v>
      </c>
      <c r="B81" t="str">
        <f>'Biomass from Ecopath'!B80</f>
        <v>BA1-BAC</v>
      </c>
      <c r="C81">
        <f>'Biomass from Ecopath'!C80</f>
        <v>4</v>
      </c>
      <c r="D81" s="2">
        <v>0</v>
      </c>
      <c r="E81" s="2">
        <v>1</v>
      </c>
      <c r="F81" s="17">
        <f t="shared" si="30"/>
        <v>1.0783102927223809E-2</v>
      </c>
      <c r="G81" s="14">
        <f t="shared" si="32"/>
        <v>0</v>
      </c>
      <c r="H81" s="24">
        <f t="shared" si="31"/>
        <v>0</v>
      </c>
      <c r="I81" s="29">
        <f t="shared" si="33"/>
        <v>0</v>
      </c>
      <c r="J81" s="28">
        <f t="shared" si="34"/>
        <v>0</v>
      </c>
      <c r="K81" s="15">
        <f t="shared" si="35"/>
        <v>0</v>
      </c>
      <c r="L81" s="34" t="str">
        <f t="shared" si="36"/>
        <v>BA1-BAC</v>
      </c>
      <c r="M81" s="36">
        <f t="shared" si="37"/>
        <v>0</v>
      </c>
      <c r="N81" s="13">
        <f t="shared" si="38"/>
        <v>0</v>
      </c>
      <c r="O81" s="39">
        <f t="shared" si="39"/>
        <v>0</v>
      </c>
      <c r="P81" s="39">
        <f t="shared" si="40"/>
        <v>0</v>
      </c>
      <c r="Q81" s="2">
        <f t="shared" si="41"/>
        <v>-1</v>
      </c>
    </row>
    <row r="82" spans="1:17" x14ac:dyDescent="0.35">
      <c r="A82" s="2">
        <f>'Biomass from Ecopath'!A81</f>
        <v>71</v>
      </c>
      <c r="B82" t="str">
        <f>'Biomass from Ecopath'!B81</f>
        <v>DET_Close</v>
      </c>
      <c r="C82">
        <f>'Biomass from Ecopath'!C81</f>
        <v>60</v>
      </c>
      <c r="D82" s="2">
        <v>0</v>
      </c>
      <c r="E82" s="2">
        <v>1</v>
      </c>
      <c r="F82" s="17">
        <f t="shared" si="30"/>
        <v>0.16174654390835713</v>
      </c>
      <c r="G82" s="14">
        <f t="shared" si="32"/>
        <v>0</v>
      </c>
      <c r="H82" s="24">
        <f t="shared" si="31"/>
        <v>0</v>
      </c>
      <c r="I82" s="29">
        <f t="shared" si="33"/>
        <v>0</v>
      </c>
      <c r="J82" s="28">
        <f t="shared" si="34"/>
        <v>0</v>
      </c>
      <c r="K82" s="15">
        <f t="shared" si="35"/>
        <v>0</v>
      </c>
      <c r="L82" s="34" t="str">
        <f t="shared" si="36"/>
        <v>DET_Close</v>
      </c>
      <c r="M82" s="36">
        <f t="shared" si="37"/>
        <v>0</v>
      </c>
      <c r="N82" s="13">
        <f t="shared" si="38"/>
        <v>0</v>
      </c>
      <c r="O82" s="39">
        <f t="shared" si="39"/>
        <v>0</v>
      </c>
      <c r="P82" s="39">
        <f t="shared" si="40"/>
        <v>0</v>
      </c>
      <c r="Q82" s="2">
        <f t="shared" si="41"/>
        <v>-1</v>
      </c>
    </row>
    <row r="83" spans="1:17" s="11" customFormat="1" x14ac:dyDescent="0.35">
      <c r="A83" s="10">
        <f>'Biomass from Ecopath'!A82</f>
        <v>72</v>
      </c>
      <c r="B83" s="11" t="str">
        <f>'Biomass from Ecopath'!B82</f>
        <v>DET_Real</v>
      </c>
      <c r="C83" s="11">
        <f>'Biomass from Ecopath'!C82</f>
        <v>60</v>
      </c>
      <c r="D83" s="10">
        <v>1</v>
      </c>
      <c r="E83" s="10">
        <v>0.25</v>
      </c>
      <c r="F83" s="19">
        <f t="shared" si="30"/>
        <v>0.16174654390835713</v>
      </c>
      <c r="G83" s="21">
        <f t="shared" si="32"/>
        <v>15</v>
      </c>
      <c r="H83" s="26">
        <f t="shared" si="31"/>
        <v>0.24079771242403339</v>
      </c>
      <c r="I83" s="32">
        <f t="shared" si="33"/>
        <v>0.24079771242403339</v>
      </c>
      <c r="J83" s="33">
        <f t="shared" si="34"/>
        <v>1</v>
      </c>
      <c r="K83" s="46">
        <f t="shared" si="35"/>
        <v>0.04</v>
      </c>
      <c r="L83" s="51" t="str">
        <f t="shared" si="36"/>
        <v>DET_Real</v>
      </c>
      <c r="M83" s="36">
        <f t="shared" si="37"/>
        <v>0.20467805556042837</v>
      </c>
      <c r="N83" s="52">
        <f t="shared" si="38"/>
        <v>0.20467805556042837</v>
      </c>
      <c r="O83" s="43">
        <f t="shared" si="39"/>
        <v>3.4113009260071394E-3</v>
      </c>
      <c r="P83" s="43">
        <f t="shared" si="40"/>
        <v>9.0090090090090107E-3</v>
      </c>
      <c r="Q83" s="10">
        <f t="shared" si="41"/>
        <v>-0.2154696132596684</v>
      </c>
    </row>
    <row r="84" spans="1:17" s="1" customFormat="1" x14ac:dyDescent="0.35">
      <c r="A84" s="3"/>
      <c r="I84" s="3"/>
      <c r="J84" s="3"/>
      <c r="O84" s="42"/>
      <c r="P84" s="42"/>
    </row>
    <row r="86" spans="1:17" x14ac:dyDescent="0.35">
      <c r="O86" s="42" t="s">
        <v>126</v>
      </c>
      <c r="P86" s="42"/>
    </row>
    <row r="87" spans="1:17" x14ac:dyDescent="0.35">
      <c r="B87" s="1"/>
      <c r="C87" s="4" t="s">
        <v>109</v>
      </c>
      <c r="D87" s="4" t="s">
        <v>112</v>
      </c>
      <c r="E87" s="4"/>
      <c r="F87" s="4" t="s">
        <v>111</v>
      </c>
      <c r="G87" s="4" t="s">
        <v>108</v>
      </c>
      <c r="H87" s="5" t="s">
        <v>110</v>
      </c>
      <c r="J87" s="4" t="s">
        <v>120</v>
      </c>
      <c r="M87" t="s">
        <v>107</v>
      </c>
      <c r="O87" s="39">
        <f>SUM(O5:O83)</f>
        <v>0.37865440278679241</v>
      </c>
    </row>
    <row r="88" spans="1:17" x14ac:dyDescent="0.35">
      <c r="B88" s="6" t="s">
        <v>107</v>
      </c>
      <c r="C88" s="16">
        <f>SUM(C5:C83)</f>
        <v>370.95073904018</v>
      </c>
      <c r="D88" s="3">
        <f>SUM(D5:D83)</f>
        <v>25</v>
      </c>
      <c r="E88" s="3"/>
      <c r="F88" s="27">
        <f>SUM(F5:F83)</f>
        <v>1.0000000000000002</v>
      </c>
      <c r="G88" s="23">
        <f>SUM(G5:G83)</f>
        <v>62.292950580799989</v>
      </c>
      <c r="H88" s="27">
        <f>SUM(H5:H83)</f>
        <v>1.0000000000000002</v>
      </c>
      <c r="I88" s="27"/>
      <c r="J88" s="27">
        <f>SUM(J5:J83)</f>
        <v>25</v>
      </c>
      <c r="K88" s="27"/>
      <c r="L88" s="27"/>
      <c r="M88" s="27">
        <f>SUM(M5:M83)</f>
        <v>0.85000000000000009</v>
      </c>
      <c r="N88" s="44">
        <f>SUM(N5:N83)</f>
        <v>0.85000000000000009</v>
      </c>
    </row>
  </sheetData>
  <conditionalFormatting sqref="M5:M8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33CDA-4407-4EF9-9C81-49B21215F241}">
  <dimension ref="A2:Q90"/>
  <sheetViews>
    <sheetView topLeftCell="A58" zoomScale="85" workbookViewId="0">
      <selection activeCell="G92" sqref="G92"/>
    </sheetView>
  </sheetViews>
  <sheetFormatPr defaultRowHeight="14.5" x14ac:dyDescent="0.35"/>
  <cols>
    <col min="1" max="1" width="15" style="2" customWidth="1"/>
    <col min="2" max="2" width="21.81640625" customWidth="1"/>
    <col min="3" max="3" width="12.90625" customWidth="1"/>
    <col min="4" max="4" width="12.36328125" customWidth="1"/>
    <col min="5" max="5" width="17.81640625" style="2" customWidth="1"/>
    <col min="6" max="6" width="17.36328125" style="2" customWidth="1"/>
    <col min="7" max="7" width="16.7265625" style="2" customWidth="1"/>
    <col min="8" max="8" width="14.1796875" customWidth="1"/>
    <col min="9" max="9" width="18.54296875" style="2" customWidth="1"/>
    <col min="10" max="10" width="12.7265625" style="2" customWidth="1"/>
    <col min="11" max="11" width="14.26953125" customWidth="1"/>
    <col min="12" max="12" width="21.36328125" customWidth="1"/>
    <col min="13" max="13" width="14.54296875" customWidth="1"/>
    <col min="14" max="14" width="18" customWidth="1"/>
    <col min="15" max="16" width="15.7265625" style="39" customWidth="1"/>
    <col min="17" max="17" width="22.54296875" customWidth="1"/>
  </cols>
  <sheetData>
    <row r="2" spans="1:17" x14ac:dyDescent="0.35">
      <c r="A2" s="55" t="s">
        <v>134</v>
      </c>
      <c r="B2" s="56" t="s">
        <v>135</v>
      </c>
    </row>
    <row r="4" spans="1:17" x14ac:dyDescent="0.35">
      <c r="E4" s="3" t="s">
        <v>96</v>
      </c>
      <c r="F4" s="3">
        <v>0</v>
      </c>
    </row>
    <row r="5" spans="1:17" x14ac:dyDescent="0.35">
      <c r="I5" s="3" t="s">
        <v>113</v>
      </c>
      <c r="O5" s="42" t="s">
        <v>122</v>
      </c>
    </row>
    <row r="6" spans="1:17" ht="58" x14ac:dyDescent="0.35">
      <c r="A6" s="4" t="s">
        <v>95</v>
      </c>
      <c r="B6" s="5" t="s">
        <v>91</v>
      </c>
      <c r="C6" s="7" t="s">
        <v>98</v>
      </c>
      <c r="D6" s="4" t="s">
        <v>97</v>
      </c>
      <c r="E6" s="7" t="s">
        <v>99</v>
      </c>
      <c r="F6" s="7" t="s">
        <v>100</v>
      </c>
      <c r="G6" s="7" t="s">
        <v>101</v>
      </c>
      <c r="H6" s="7" t="s">
        <v>102</v>
      </c>
      <c r="I6" s="7" t="s">
        <v>121</v>
      </c>
      <c r="J6" s="7" t="s">
        <v>114</v>
      </c>
      <c r="K6" s="7" t="s">
        <v>103</v>
      </c>
      <c r="L6" s="7" t="s">
        <v>125</v>
      </c>
      <c r="M6" s="7" t="s">
        <v>104</v>
      </c>
      <c r="N6" s="38" t="s">
        <v>123</v>
      </c>
      <c r="O6" s="40" t="s">
        <v>127</v>
      </c>
      <c r="P6" s="47" t="s">
        <v>128</v>
      </c>
      <c r="Q6" s="38" t="s">
        <v>129</v>
      </c>
    </row>
    <row r="7" spans="1:17" x14ac:dyDescent="0.35">
      <c r="A7" s="2">
        <f>'Biomass from Ecopath'!A4</f>
        <v>1</v>
      </c>
      <c r="B7" t="str">
        <f>'Biomass from Ecopath'!B4</f>
        <v>Orca-WCT</v>
      </c>
      <c r="C7">
        <f>'Biomass from Ecopath'!C4</f>
        <v>2.5999999999999998E-4</v>
      </c>
      <c r="D7" s="2">
        <v>0</v>
      </c>
      <c r="E7" s="2">
        <v>1</v>
      </c>
      <c r="F7" s="17">
        <f t="shared" ref="F7:F70" si="0">C7/$C$90</f>
        <v>7.0090169026954751E-7</v>
      </c>
      <c r="G7" s="14">
        <f>C7*D7*E7</f>
        <v>0</v>
      </c>
      <c r="H7" s="24">
        <f t="shared" ref="H7:H70" si="1">G7/$G$90</f>
        <v>0</v>
      </c>
      <c r="I7" s="29">
        <f>H7</f>
        <v>0</v>
      </c>
      <c r="J7" s="28">
        <f>IF(G7=0,0,H7/I7)</f>
        <v>0</v>
      </c>
      <c r="K7" s="15">
        <f t="shared" ref="K7:K70" si="2">J7/$J$90</f>
        <v>0</v>
      </c>
      <c r="L7" s="34" t="str">
        <f>B7</f>
        <v>Orca-WCT</v>
      </c>
      <c r="M7" s="36">
        <f t="shared" ref="M7:M15" si="3">I7*(1-$F$4)</f>
        <v>0</v>
      </c>
      <c r="N7" s="13">
        <f>M7</f>
        <v>0</v>
      </c>
      <c r="O7" s="39">
        <f t="shared" ref="O7:O15" si="4">M7/F7/$C$90</f>
        <v>0</v>
      </c>
      <c r="P7" s="39">
        <f t="shared" ref="P7:P15" si="5">O7/$O$89</f>
        <v>0</v>
      </c>
      <c r="Q7" s="2">
        <f t="shared" ref="Q7:Q70" si="6">($A$85*P7-1)/(($A$85-2)*P7+1)</f>
        <v>-1</v>
      </c>
    </row>
    <row r="8" spans="1:17" x14ac:dyDescent="0.35">
      <c r="A8" s="2">
        <f>'Biomass from Ecopath'!A5</f>
        <v>2</v>
      </c>
      <c r="B8" t="str">
        <f>'Biomass from Ecopath'!B5</f>
        <v>Orca-Resident</v>
      </c>
      <c r="C8">
        <f>'Biomass from Ecopath'!C5</f>
        <v>3.5000000000000001E-3</v>
      </c>
      <c r="D8" s="2">
        <v>0</v>
      </c>
      <c r="E8" s="2">
        <v>1</v>
      </c>
      <c r="F8" s="17">
        <f t="shared" si="0"/>
        <v>9.4352150613208334E-6</v>
      </c>
      <c r="G8" s="14">
        <f t="shared" ref="G8:G74" si="7">C8*D8*E8</f>
        <v>0</v>
      </c>
      <c r="H8" s="24">
        <f t="shared" si="1"/>
        <v>0</v>
      </c>
      <c r="I8" s="29">
        <f t="shared" ref="I8:I74" si="8">H8</f>
        <v>0</v>
      </c>
      <c r="J8" s="28">
        <f t="shared" ref="J8:J74" si="9">IF(G8=0,0,H8/I8)</f>
        <v>0</v>
      </c>
      <c r="K8" s="15">
        <f t="shared" si="2"/>
        <v>0</v>
      </c>
      <c r="L8" s="34" t="str">
        <f t="shared" ref="L8:L74" si="10">B8</f>
        <v>Orca-Resident</v>
      </c>
      <c r="M8" s="36">
        <f t="shared" si="3"/>
        <v>0</v>
      </c>
      <c r="N8" s="13">
        <f t="shared" ref="N8:N74" si="11">M8</f>
        <v>0</v>
      </c>
      <c r="O8" s="39">
        <f t="shared" si="4"/>
        <v>0</v>
      </c>
      <c r="P8" s="39">
        <f t="shared" si="5"/>
        <v>0</v>
      </c>
      <c r="Q8" s="2">
        <f t="shared" si="6"/>
        <v>-1</v>
      </c>
    </row>
    <row r="9" spans="1:17" x14ac:dyDescent="0.35">
      <c r="A9" s="2">
        <f>'Biomass from Ecopath'!A6</f>
        <v>3</v>
      </c>
      <c r="B9" t="str">
        <f>'Biomass from Ecopath'!B6</f>
        <v>Humpback</v>
      </c>
      <c r="C9">
        <f>'Biomass from Ecopath'!C6</f>
        <v>8.8000000000000005E-3</v>
      </c>
      <c r="D9" s="2">
        <v>0</v>
      </c>
      <c r="E9" s="2">
        <v>1</v>
      </c>
      <c r="F9" s="17">
        <f t="shared" si="0"/>
        <v>2.3722826439892379E-5</v>
      </c>
      <c r="G9" s="14">
        <f t="shared" si="7"/>
        <v>0</v>
      </c>
      <c r="H9" s="24">
        <f t="shared" si="1"/>
        <v>0</v>
      </c>
      <c r="I9" s="29">
        <f t="shared" si="8"/>
        <v>0</v>
      </c>
      <c r="J9" s="28">
        <f t="shared" si="9"/>
        <v>0</v>
      </c>
      <c r="K9" s="15">
        <f t="shared" si="2"/>
        <v>0</v>
      </c>
      <c r="L9" s="34" t="str">
        <f t="shared" si="10"/>
        <v>Humpback</v>
      </c>
      <c r="M9" s="36">
        <f t="shared" si="3"/>
        <v>0</v>
      </c>
      <c r="N9" s="13">
        <f t="shared" si="11"/>
        <v>0</v>
      </c>
      <c r="O9" s="39">
        <f t="shared" si="4"/>
        <v>0</v>
      </c>
      <c r="P9" s="39">
        <f t="shared" si="5"/>
        <v>0</v>
      </c>
      <c r="Q9" s="2">
        <f t="shared" si="6"/>
        <v>-1</v>
      </c>
    </row>
    <row r="10" spans="1:17" x14ac:dyDescent="0.35">
      <c r="A10" s="2">
        <f>'Biomass from Ecopath'!A7</f>
        <v>4</v>
      </c>
      <c r="B10" t="str">
        <f>'Biomass from Ecopath'!B7</f>
        <v>Odontoceti</v>
      </c>
      <c r="C10">
        <f>'Biomass from Ecopath'!C7</f>
        <v>0.08</v>
      </c>
      <c r="D10" s="2">
        <v>0</v>
      </c>
      <c r="E10" s="2">
        <v>1</v>
      </c>
      <c r="F10" s="17">
        <f t="shared" si="0"/>
        <v>2.1566205854447616E-4</v>
      </c>
      <c r="G10" s="14">
        <f t="shared" si="7"/>
        <v>0</v>
      </c>
      <c r="H10" s="24">
        <f t="shared" si="1"/>
        <v>0</v>
      </c>
      <c r="I10" s="29">
        <f t="shared" si="8"/>
        <v>0</v>
      </c>
      <c r="J10" s="28">
        <f t="shared" si="9"/>
        <v>0</v>
      </c>
      <c r="K10" s="15">
        <f t="shared" si="2"/>
        <v>0</v>
      </c>
      <c r="L10" s="34" t="str">
        <f t="shared" si="10"/>
        <v>Odontoceti</v>
      </c>
      <c r="M10" s="36">
        <f t="shared" si="3"/>
        <v>0</v>
      </c>
      <c r="N10" s="13">
        <f t="shared" si="11"/>
        <v>0</v>
      </c>
      <c r="O10" s="39">
        <f t="shared" si="4"/>
        <v>0</v>
      </c>
      <c r="P10" s="39">
        <f t="shared" si="5"/>
        <v>0</v>
      </c>
      <c r="Q10" s="2">
        <f t="shared" si="6"/>
        <v>-1</v>
      </c>
    </row>
    <row r="11" spans="1:17" x14ac:dyDescent="0.35">
      <c r="A11" s="2">
        <f>'Biomass from Ecopath'!A8</f>
        <v>5</v>
      </c>
      <c r="B11" t="str">
        <f>'Biomass from Ecopath'!B8</f>
        <v>Sea</v>
      </c>
      <c r="C11">
        <f>'Biomass from Ecopath'!C8</f>
        <v>4.3999999999999997E-2</v>
      </c>
      <c r="D11" s="2">
        <v>0</v>
      </c>
      <c r="E11" s="2">
        <v>1</v>
      </c>
      <c r="F11" s="17">
        <f t="shared" si="0"/>
        <v>1.1861413219946188E-4</v>
      </c>
      <c r="G11" s="14">
        <f t="shared" si="7"/>
        <v>0</v>
      </c>
      <c r="H11" s="24">
        <f t="shared" si="1"/>
        <v>0</v>
      </c>
      <c r="I11" s="29">
        <f t="shared" si="8"/>
        <v>0</v>
      </c>
      <c r="J11" s="28">
        <f t="shared" si="9"/>
        <v>0</v>
      </c>
      <c r="K11" s="15">
        <f t="shared" si="2"/>
        <v>0</v>
      </c>
      <c r="L11" s="34" t="str">
        <f t="shared" si="10"/>
        <v>Sea</v>
      </c>
      <c r="M11" s="36">
        <f t="shared" si="3"/>
        <v>0</v>
      </c>
      <c r="N11" s="13">
        <f t="shared" si="11"/>
        <v>0</v>
      </c>
      <c r="O11" s="39">
        <f t="shared" si="4"/>
        <v>0</v>
      </c>
      <c r="P11" s="39">
        <f t="shared" si="5"/>
        <v>0</v>
      </c>
      <c r="Q11" s="2">
        <f t="shared" si="6"/>
        <v>-1</v>
      </c>
    </row>
    <row r="12" spans="1:17" x14ac:dyDescent="0.35">
      <c r="A12" s="2">
        <f>'Biomass from Ecopath'!A9</f>
        <v>6</v>
      </c>
      <c r="B12" t="str">
        <f>'Biomass from Ecopath'!B9</f>
        <v>Harbour</v>
      </c>
      <c r="C12">
        <f>'Biomass from Ecopath'!C9</f>
        <v>0.16</v>
      </c>
      <c r="D12" s="2">
        <v>0</v>
      </c>
      <c r="E12" s="2">
        <v>1</v>
      </c>
      <c r="F12" s="17">
        <f t="shared" si="0"/>
        <v>4.3132411708895232E-4</v>
      </c>
      <c r="G12" s="14">
        <f t="shared" si="7"/>
        <v>0</v>
      </c>
      <c r="H12" s="24">
        <f t="shared" si="1"/>
        <v>0</v>
      </c>
      <c r="I12" s="29">
        <f t="shared" si="8"/>
        <v>0</v>
      </c>
      <c r="J12" s="28">
        <f t="shared" si="9"/>
        <v>0</v>
      </c>
      <c r="K12" s="15">
        <f t="shared" si="2"/>
        <v>0</v>
      </c>
      <c r="L12" s="34" t="str">
        <f t="shared" si="10"/>
        <v>Harbour</v>
      </c>
      <c r="M12" s="36">
        <f t="shared" si="3"/>
        <v>0</v>
      </c>
      <c r="N12" s="13">
        <f t="shared" si="11"/>
        <v>0</v>
      </c>
      <c r="O12" s="39">
        <f t="shared" si="4"/>
        <v>0</v>
      </c>
      <c r="P12" s="39">
        <f t="shared" si="5"/>
        <v>0</v>
      </c>
      <c r="Q12" s="2">
        <f t="shared" si="6"/>
        <v>-1</v>
      </c>
    </row>
    <row r="13" spans="1:17" x14ac:dyDescent="0.35">
      <c r="A13" s="2">
        <f>'Biomass from Ecopath'!A10</f>
        <v>7</v>
      </c>
      <c r="B13" t="str">
        <f>'Biomass from Ecopath'!B10</f>
        <v>Avian</v>
      </c>
      <c r="C13">
        <f>'Biomass from Ecopath'!C10</f>
        <v>3.5999999999999997E-2</v>
      </c>
      <c r="D13" s="2">
        <v>0</v>
      </c>
      <c r="E13" s="2">
        <v>1</v>
      </c>
      <c r="F13" s="17">
        <f t="shared" si="0"/>
        <v>9.7047926345014267E-5</v>
      </c>
      <c r="G13" s="14">
        <f t="shared" si="7"/>
        <v>0</v>
      </c>
      <c r="H13" s="24">
        <f t="shared" si="1"/>
        <v>0</v>
      </c>
      <c r="I13" s="29">
        <f t="shared" si="8"/>
        <v>0</v>
      </c>
      <c r="J13" s="28">
        <f t="shared" si="9"/>
        <v>0</v>
      </c>
      <c r="K13" s="15">
        <f t="shared" si="2"/>
        <v>0</v>
      </c>
      <c r="L13" s="34" t="str">
        <f t="shared" si="10"/>
        <v>Avian</v>
      </c>
      <c r="M13" s="36">
        <f t="shared" si="3"/>
        <v>0</v>
      </c>
      <c r="N13" s="13">
        <f t="shared" si="11"/>
        <v>0</v>
      </c>
      <c r="O13" s="39">
        <f t="shared" si="4"/>
        <v>0</v>
      </c>
      <c r="P13" s="39">
        <f t="shared" si="5"/>
        <v>0</v>
      </c>
      <c r="Q13" s="2">
        <f t="shared" si="6"/>
        <v>-1</v>
      </c>
    </row>
    <row r="14" spans="1:17" x14ac:dyDescent="0.35">
      <c r="A14" s="2">
        <f>'Biomass from Ecopath'!A11</f>
        <v>8</v>
      </c>
      <c r="B14" t="str">
        <f>'Biomass from Ecopath'!B11</f>
        <v>Lingcod</v>
      </c>
      <c r="C14">
        <f>'Biomass from Ecopath'!C11</f>
        <v>1</v>
      </c>
      <c r="D14" s="2">
        <v>0</v>
      </c>
      <c r="E14" s="2">
        <v>1</v>
      </c>
      <c r="F14" s="17">
        <f t="shared" si="0"/>
        <v>2.6957757318059523E-3</v>
      </c>
      <c r="G14" s="14">
        <f t="shared" si="7"/>
        <v>0</v>
      </c>
      <c r="H14" s="24">
        <f t="shared" si="1"/>
        <v>0</v>
      </c>
      <c r="I14" s="29">
        <f t="shared" si="8"/>
        <v>0</v>
      </c>
      <c r="J14" s="28">
        <f t="shared" si="9"/>
        <v>0</v>
      </c>
      <c r="K14" s="15">
        <f t="shared" si="2"/>
        <v>0</v>
      </c>
      <c r="L14" s="34" t="str">
        <f t="shared" si="10"/>
        <v>Lingcod</v>
      </c>
      <c r="M14" s="36">
        <f t="shared" si="3"/>
        <v>0</v>
      </c>
      <c r="N14" s="13">
        <f t="shared" si="11"/>
        <v>0</v>
      </c>
      <c r="O14" s="39">
        <f t="shared" si="4"/>
        <v>0</v>
      </c>
      <c r="P14" s="39">
        <f t="shared" si="5"/>
        <v>0</v>
      </c>
      <c r="Q14" s="2">
        <f t="shared" si="6"/>
        <v>-1</v>
      </c>
    </row>
    <row r="15" spans="1:17" x14ac:dyDescent="0.35">
      <c r="A15" s="2">
        <f>'Biomass from Ecopath'!A12</f>
        <v>9</v>
      </c>
      <c r="B15" t="str">
        <f>'Biomass from Ecopath'!B12</f>
        <v>Dogfish</v>
      </c>
      <c r="C15">
        <f>'Biomass from Ecopath'!C12</f>
        <v>4.5</v>
      </c>
      <c r="D15" s="2">
        <v>0</v>
      </c>
      <c r="E15" s="2">
        <v>1</v>
      </c>
      <c r="F15" s="17">
        <f t="shared" si="0"/>
        <v>1.2130990793126784E-2</v>
      </c>
      <c r="G15" s="14">
        <f t="shared" si="7"/>
        <v>0</v>
      </c>
      <c r="H15" s="24">
        <f t="shared" si="1"/>
        <v>0</v>
      </c>
      <c r="I15" s="29">
        <f t="shared" si="8"/>
        <v>0</v>
      </c>
      <c r="J15" s="28">
        <f t="shared" si="9"/>
        <v>0</v>
      </c>
      <c r="K15" s="15">
        <f t="shared" si="2"/>
        <v>0</v>
      </c>
      <c r="L15" s="34" t="str">
        <f t="shared" si="10"/>
        <v>Dogfish</v>
      </c>
      <c r="M15" s="36">
        <f t="shared" si="3"/>
        <v>0</v>
      </c>
      <c r="N15" s="13">
        <f t="shared" si="11"/>
        <v>0</v>
      </c>
      <c r="O15" s="39">
        <f t="shared" si="4"/>
        <v>0</v>
      </c>
      <c r="P15" s="39">
        <f t="shared" si="5"/>
        <v>0</v>
      </c>
      <c r="Q15" s="2">
        <f t="shared" si="6"/>
        <v>-1</v>
      </c>
    </row>
    <row r="16" spans="1:17" x14ac:dyDescent="0.35">
      <c r="A16" s="9">
        <f>'Biomass from Ecopath'!A13</f>
        <v>0</v>
      </c>
      <c r="B16" s="8" t="str">
        <f>'Biomass from Ecopath'!B13</f>
        <v>HAKE</v>
      </c>
      <c r="C16" s="8">
        <f>'Biomass from Ecopath'!C13</f>
        <v>0</v>
      </c>
      <c r="D16" s="8">
        <v>0</v>
      </c>
      <c r="E16" s="9"/>
      <c r="F16" s="18">
        <f t="shared" si="0"/>
        <v>0</v>
      </c>
      <c r="G16" s="22">
        <f t="shared" si="7"/>
        <v>0</v>
      </c>
      <c r="H16" s="25">
        <f t="shared" si="1"/>
        <v>0</v>
      </c>
      <c r="I16" s="30">
        <f t="shared" si="8"/>
        <v>0</v>
      </c>
      <c r="J16" s="31">
        <f t="shared" si="9"/>
        <v>0</v>
      </c>
      <c r="K16" s="45">
        <f t="shared" si="2"/>
        <v>0</v>
      </c>
      <c r="L16" s="35" t="str">
        <f t="shared" si="10"/>
        <v>HAKE</v>
      </c>
      <c r="M16" s="37"/>
      <c r="N16" s="48"/>
      <c r="O16" s="41"/>
      <c r="P16" s="41"/>
      <c r="Q16" s="9">
        <f t="shared" si="6"/>
        <v>-1</v>
      </c>
    </row>
    <row r="17" spans="1:17" x14ac:dyDescent="0.35">
      <c r="A17" s="2">
        <f>'Biomass from Ecopath'!A14</f>
        <v>10</v>
      </c>
      <c r="B17" t="str">
        <f>'Biomass from Ecopath'!B14</f>
        <v>Hake1_0-11</v>
      </c>
      <c r="C17">
        <f>'Biomass from Ecopath'!C14</f>
        <v>0.30989040000000001</v>
      </c>
      <c r="D17" s="2">
        <v>1</v>
      </c>
      <c r="E17" s="2">
        <v>1</v>
      </c>
      <c r="F17" s="17">
        <f t="shared" si="0"/>
        <v>8.3539501983963922E-4</v>
      </c>
      <c r="G17" s="14">
        <f t="shared" si="7"/>
        <v>0.30989040000000001</v>
      </c>
      <c r="H17" s="24">
        <f t="shared" si="1"/>
        <v>5.6099647878810411E-3</v>
      </c>
      <c r="I17" s="29">
        <f t="shared" si="8"/>
        <v>5.6099647878810411E-3</v>
      </c>
      <c r="J17" s="28">
        <f t="shared" si="9"/>
        <v>1</v>
      </c>
      <c r="K17" s="15">
        <f t="shared" si="2"/>
        <v>6.6666666666666666E-2</v>
      </c>
      <c r="L17" s="34" t="str">
        <f t="shared" si="10"/>
        <v>Hake1_0-11</v>
      </c>
      <c r="M17" s="36">
        <f t="shared" ref="M17:M26" si="12">I17*(1-$F$4)</f>
        <v>5.6099647878810411E-3</v>
      </c>
      <c r="N17" s="13">
        <f t="shared" si="11"/>
        <v>5.6099647878810411E-3</v>
      </c>
      <c r="O17" s="39">
        <f t="shared" ref="O17:O26" si="13">M17/F17/$C$90</f>
        <v>1.8103060914055554E-2</v>
      </c>
      <c r="P17" s="39">
        <f t="shared" ref="P17:P26" si="14">O17/$O$89</f>
        <v>6.369426751592358E-2</v>
      </c>
      <c r="Q17" s="2">
        <f t="shared" si="6"/>
        <v>0.6569428238039674</v>
      </c>
    </row>
    <row r="18" spans="1:17" x14ac:dyDescent="0.35">
      <c r="A18" s="2">
        <f>'Biomass from Ecopath'!A15</f>
        <v>11</v>
      </c>
      <c r="B18" t="str">
        <f>'Biomass from Ecopath'!B15</f>
        <v>Hake2_juve_12-35</v>
      </c>
      <c r="C18">
        <f>'Biomass from Ecopath'!C15</f>
        <v>2.2669760000000001</v>
      </c>
      <c r="D18" s="2">
        <v>0</v>
      </c>
      <c r="E18" s="2">
        <v>1</v>
      </c>
      <c r="F18" s="17">
        <f t="shared" si="0"/>
        <v>6.1112588853865302E-3</v>
      </c>
      <c r="G18" s="14">
        <f t="shared" si="7"/>
        <v>0</v>
      </c>
      <c r="H18" s="24">
        <f t="shared" si="1"/>
        <v>0</v>
      </c>
      <c r="I18" s="29">
        <f t="shared" si="8"/>
        <v>0</v>
      </c>
      <c r="J18" s="28">
        <f t="shared" si="9"/>
        <v>0</v>
      </c>
      <c r="K18" s="15">
        <f t="shared" si="2"/>
        <v>0</v>
      </c>
      <c r="L18" s="34" t="str">
        <f t="shared" si="10"/>
        <v>Hake2_juve_12-35</v>
      </c>
      <c r="M18" s="36">
        <f t="shared" si="12"/>
        <v>0</v>
      </c>
      <c r="N18" s="13">
        <f t="shared" si="11"/>
        <v>0</v>
      </c>
      <c r="O18" s="39">
        <f t="shared" si="13"/>
        <v>0</v>
      </c>
      <c r="P18" s="39">
        <f t="shared" si="14"/>
        <v>0</v>
      </c>
      <c r="Q18" s="2">
        <f t="shared" si="6"/>
        <v>-1</v>
      </c>
    </row>
    <row r="19" spans="1:17" x14ac:dyDescent="0.35">
      <c r="A19" s="2">
        <f>'Biomass from Ecopath'!A16</f>
        <v>12</v>
      </c>
      <c r="B19" t="str">
        <f>'Biomass from Ecopath'!B16</f>
        <v>Hake3_mat_36-59</v>
      </c>
      <c r="C19">
        <f>'Biomass from Ecopath'!C16</f>
        <v>1.9</v>
      </c>
      <c r="D19" s="2">
        <v>0</v>
      </c>
      <c r="E19" s="2">
        <v>1</v>
      </c>
      <c r="F19" s="17">
        <f t="shared" si="0"/>
        <v>5.1219738904313087E-3</v>
      </c>
      <c r="G19" s="14">
        <f t="shared" si="7"/>
        <v>0</v>
      </c>
      <c r="H19" s="24">
        <f t="shared" si="1"/>
        <v>0</v>
      </c>
      <c r="I19" s="29">
        <f t="shared" si="8"/>
        <v>0</v>
      </c>
      <c r="J19" s="28">
        <f t="shared" si="9"/>
        <v>0</v>
      </c>
      <c r="K19" s="15">
        <f t="shared" si="2"/>
        <v>0</v>
      </c>
      <c r="L19" s="34" t="str">
        <f t="shared" si="10"/>
        <v>Hake3_mat_36-59</v>
      </c>
      <c r="M19" s="36">
        <f t="shared" si="12"/>
        <v>0</v>
      </c>
      <c r="N19" s="13">
        <f t="shared" si="11"/>
        <v>0</v>
      </c>
      <c r="O19" s="39">
        <f t="shared" si="13"/>
        <v>0</v>
      </c>
      <c r="P19" s="39">
        <f t="shared" si="14"/>
        <v>0</v>
      </c>
      <c r="Q19" s="2">
        <f t="shared" si="6"/>
        <v>-1</v>
      </c>
    </row>
    <row r="20" spans="1:17" x14ac:dyDescent="0.35">
      <c r="A20" s="2">
        <f>'Biomass from Ecopath'!A17</f>
        <v>13</v>
      </c>
      <c r="B20" t="str">
        <f>'Biomass from Ecopath'!B17</f>
        <v>Hake4_old_60up</v>
      </c>
      <c r="C20">
        <f>'Biomass from Ecopath'!C17</f>
        <v>4.4492649999999996</v>
      </c>
      <c r="D20" s="2">
        <v>0</v>
      </c>
      <c r="E20" s="2">
        <v>1</v>
      </c>
      <c r="F20" s="17">
        <f t="shared" si="0"/>
        <v>1.1994220611373608E-2</v>
      </c>
      <c r="G20" s="14">
        <f t="shared" si="7"/>
        <v>0</v>
      </c>
      <c r="H20" s="24">
        <f t="shared" si="1"/>
        <v>0</v>
      </c>
      <c r="I20" s="29">
        <f t="shared" si="8"/>
        <v>0</v>
      </c>
      <c r="J20" s="28">
        <f t="shared" si="9"/>
        <v>0</v>
      </c>
      <c r="K20" s="15">
        <f t="shared" si="2"/>
        <v>0</v>
      </c>
      <c r="L20" s="34" t="str">
        <f t="shared" si="10"/>
        <v>Hake4_old_60up</v>
      </c>
      <c r="M20" s="36">
        <f t="shared" si="12"/>
        <v>0</v>
      </c>
      <c r="N20" s="13">
        <f t="shared" si="11"/>
        <v>0</v>
      </c>
      <c r="O20" s="39">
        <f t="shared" si="13"/>
        <v>0</v>
      </c>
      <c r="P20" s="39">
        <f t="shared" si="14"/>
        <v>0</v>
      </c>
      <c r="Q20" s="2">
        <f t="shared" si="6"/>
        <v>-1</v>
      </c>
    </row>
    <row r="21" spans="1:17" x14ac:dyDescent="0.35">
      <c r="A21" s="2">
        <f>'Biomass from Ecopath'!A18</f>
        <v>14</v>
      </c>
      <c r="B21" t="str">
        <f>'Biomass from Ecopath'!B18</f>
        <v>Pink-Juve</v>
      </c>
      <c r="C21">
        <f>'Biomass from Ecopath'!C18</f>
        <v>3.3999999999999998E-3</v>
      </c>
      <c r="D21" s="2">
        <v>1</v>
      </c>
      <c r="E21" s="2">
        <v>1</v>
      </c>
      <c r="F21" s="17">
        <f t="shared" si="0"/>
        <v>9.165637488140236E-6</v>
      </c>
      <c r="G21" s="14">
        <f t="shared" si="7"/>
        <v>3.3999999999999998E-3</v>
      </c>
      <c r="H21" s="24">
        <f t="shared" si="1"/>
        <v>6.1550407107788878E-5</v>
      </c>
      <c r="I21" s="29">
        <f t="shared" si="8"/>
        <v>6.1550407107788878E-5</v>
      </c>
      <c r="J21" s="28">
        <f t="shared" si="9"/>
        <v>1</v>
      </c>
      <c r="K21" s="15">
        <f t="shared" si="2"/>
        <v>6.6666666666666666E-2</v>
      </c>
      <c r="L21" s="34" t="str">
        <f t="shared" si="10"/>
        <v>Pink-Juve</v>
      </c>
      <c r="M21" s="36">
        <f t="shared" si="12"/>
        <v>6.1550407107788878E-5</v>
      </c>
      <c r="N21" s="13">
        <f t="shared" si="11"/>
        <v>6.1550407107788878E-5</v>
      </c>
      <c r="O21" s="39">
        <f t="shared" si="13"/>
        <v>1.8103060914055554E-2</v>
      </c>
      <c r="P21" s="39">
        <f t="shared" si="14"/>
        <v>6.369426751592358E-2</v>
      </c>
      <c r="Q21" s="2">
        <f t="shared" si="6"/>
        <v>0.6569428238039674</v>
      </c>
    </row>
    <row r="22" spans="1:17" x14ac:dyDescent="0.35">
      <c r="A22" s="2">
        <f>'Biomass from Ecopath'!A19</f>
        <v>15</v>
      </c>
      <c r="B22" t="str">
        <f>'Biomass from Ecopath'!B19</f>
        <v>Pink-Adult</v>
      </c>
      <c r="C22">
        <f>'Biomass from Ecopath'!C19</f>
        <v>0.18</v>
      </c>
      <c r="D22" s="2">
        <v>0</v>
      </c>
      <c r="E22" s="2">
        <v>1</v>
      </c>
      <c r="F22" s="17">
        <f t="shared" si="0"/>
        <v>4.8523963172507134E-4</v>
      </c>
      <c r="G22" s="14">
        <f t="shared" si="7"/>
        <v>0</v>
      </c>
      <c r="H22" s="24">
        <f t="shared" si="1"/>
        <v>0</v>
      </c>
      <c r="I22" s="29">
        <f t="shared" si="8"/>
        <v>0</v>
      </c>
      <c r="J22" s="28">
        <f t="shared" si="9"/>
        <v>0</v>
      </c>
      <c r="K22" s="15">
        <f t="shared" si="2"/>
        <v>0</v>
      </c>
      <c r="L22" s="34" t="str">
        <f t="shared" si="10"/>
        <v>Pink-Adult</v>
      </c>
      <c r="M22" s="36">
        <f t="shared" si="12"/>
        <v>0</v>
      </c>
      <c r="N22" s="13">
        <f t="shared" si="11"/>
        <v>0</v>
      </c>
      <c r="O22" s="39">
        <f t="shared" si="13"/>
        <v>0</v>
      </c>
      <c r="P22" s="39">
        <f t="shared" si="14"/>
        <v>0</v>
      </c>
      <c r="Q22" s="2">
        <f t="shared" si="6"/>
        <v>-1</v>
      </c>
    </row>
    <row r="23" spans="1:17" x14ac:dyDescent="0.35">
      <c r="A23" s="2">
        <f>'Biomass from Ecopath'!A20</f>
        <v>16</v>
      </c>
      <c r="B23" t="str">
        <f>'Biomass from Ecopath'!B20</f>
        <v>Chum-Juve</v>
      </c>
      <c r="C23">
        <f>'Biomass from Ecopath'!C20</f>
        <v>3.32E-3</v>
      </c>
      <c r="D23" s="2">
        <v>1</v>
      </c>
      <c r="E23" s="2">
        <v>1</v>
      </c>
      <c r="F23" s="17">
        <f t="shared" si="0"/>
        <v>8.9499754295957619E-6</v>
      </c>
      <c r="G23" s="14">
        <f t="shared" si="7"/>
        <v>3.32E-3</v>
      </c>
      <c r="H23" s="24">
        <f t="shared" si="1"/>
        <v>6.0102162234664438E-5</v>
      </c>
      <c r="I23" s="29">
        <f t="shared" si="8"/>
        <v>6.0102162234664438E-5</v>
      </c>
      <c r="J23" s="28">
        <f t="shared" si="9"/>
        <v>1</v>
      </c>
      <c r="K23" s="15">
        <f t="shared" si="2"/>
        <v>6.6666666666666666E-2</v>
      </c>
      <c r="L23" s="34" t="str">
        <f t="shared" si="10"/>
        <v>Chum-Juve</v>
      </c>
      <c r="M23" s="36">
        <f t="shared" si="12"/>
        <v>6.0102162234664438E-5</v>
      </c>
      <c r="N23" s="13">
        <f t="shared" si="11"/>
        <v>6.0102162234664438E-5</v>
      </c>
      <c r="O23" s="39">
        <f t="shared" si="13"/>
        <v>1.8103060914055551E-2</v>
      </c>
      <c r="P23" s="39">
        <f t="shared" si="14"/>
        <v>6.3694267515923567E-2</v>
      </c>
      <c r="Q23" s="2">
        <f t="shared" si="6"/>
        <v>0.65694282380396729</v>
      </c>
    </row>
    <row r="24" spans="1:17" x14ac:dyDescent="0.35">
      <c r="A24" s="2">
        <f>'Biomass from Ecopath'!A21</f>
        <v>17</v>
      </c>
      <c r="B24" t="str">
        <f>'Biomass from Ecopath'!B21</f>
        <v>Chum-Adult</v>
      </c>
      <c r="C24">
        <f>'Biomass from Ecopath'!C21</f>
        <v>0.14000000000000001</v>
      </c>
      <c r="D24" s="2">
        <v>0</v>
      </c>
      <c r="E24" s="2">
        <v>1</v>
      </c>
      <c r="F24" s="17">
        <f t="shared" si="0"/>
        <v>3.7740860245283331E-4</v>
      </c>
      <c r="G24" s="14">
        <f t="shared" si="7"/>
        <v>0</v>
      </c>
      <c r="H24" s="24">
        <f t="shared" si="1"/>
        <v>0</v>
      </c>
      <c r="I24" s="29">
        <f t="shared" si="8"/>
        <v>0</v>
      </c>
      <c r="J24" s="28">
        <f t="shared" si="9"/>
        <v>0</v>
      </c>
      <c r="K24" s="15">
        <f t="shared" si="2"/>
        <v>0</v>
      </c>
      <c r="L24" s="34" t="str">
        <f t="shared" si="10"/>
        <v>Chum-Adult</v>
      </c>
      <c r="M24" s="36">
        <f t="shared" si="12"/>
        <v>0</v>
      </c>
      <c r="N24" s="13">
        <f t="shared" si="11"/>
        <v>0</v>
      </c>
      <c r="O24" s="39">
        <f t="shared" si="13"/>
        <v>0</v>
      </c>
      <c r="P24" s="39">
        <f t="shared" si="14"/>
        <v>0</v>
      </c>
      <c r="Q24" s="2">
        <f t="shared" si="6"/>
        <v>-1</v>
      </c>
    </row>
    <row r="25" spans="1:17" x14ac:dyDescent="0.35">
      <c r="A25" s="2">
        <f>'Biomass from Ecopath'!A22</f>
        <v>18</v>
      </c>
      <c r="B25" t="str">
        <f>'Biomass from Ecopath'!B22</f>
        <v>Sockeye-Juve</v>
      </c>
      <c r="C25">
        <f>'Biomass from Ecopath'!C22</f>
        <v>6.6E-3</v>
      </c>
      <c r="D25" s="2">
        <v>1</v>
      </c>
      <c r="E25" s="2">
        <v>1</v>
      </c>
      <c r="F25" s="17">
        <f t="shared" si="0"/>
        <v>1.7792119829919284E-5</v>
      </c>
      <c r="G25" s="14">
        <f t="shared" si="7"/>
        <v>6.6E-3</v>
      </c>
      <c r="H25" s="24">
        <f t="shared" si="1"/>
        <v>1.1948020203276664E-4</v>
      </c>
      <c r="I25" s="29">
        <f t="shared" si="8"/>
        <v>1.1948020203276664E-4</v>
      </c>
      <c r="J25" s="28">
        <f t="shared" si="9"/>
        <v>1</v>
      </c>
      <c r="K25" s="15">
        <f t="shared" si="2"/>
        <v>6.6666666666666666E-2</v>
      </c>
      <c r="L25" s="34" t="str">
        <f t="shared" si="10"/>
        <v>Sockeye-Juve</v>
      </c>
      <c r="M25" s="36">
        <f t="shared" si="12"/>
        <v>1.1948020203276664E-4</v>
      </c>
      <c r="N25" s="13">
        <f t="shared" si="11"/>
        <v>1.1948020203276664E-4</v>
      </c>
      <c r="O25" s="39">
        <f t="shared" si="13"/>
        <v>1.8103060914055551E-2</v>
      </c>
      <c r="P25" s="39">
        <f t="shared" si="14"/>
        <v>6.3694267515923567E-2</v>
      </c>
      <c r="Q25" s="2">
        <f t="shared" si="6"/>
        <v>0.65694282380396729</v>
      </c>
    </row>
    <row r="26" spans="1:17" x14ac:dyDescent="0.35">
      <c r="A26" s="2">
        <f>'Biomass from Ecopath'!A23</f>
        <v>19</v>
      </c>
      <c r="B26" t="str">
        <f>'Biomass from Ecopath'!B23</f>
        <v>Sockeye-Adult</v>
      </c>
      <c r="C26">
        <f>'Biomass from Ecopath'!C23</f>
        <v>0.18</v>
      </c>
      <c r="D26" s="2">
        <v>0</v>
      </c>
      <c r="E26" s="2">
        <v>1</v>
      </c>
      <c r="F26" s="17">
        <f t="shared" si="0"/>
        <v>4.8523963172507134E-4</v>
      </c>
      <c r="G26" s="14">
        <f t="shared" si="7"/>
        <v>0</v>
      </c>
      <c r="H26" s="24">
        <f t="shared" si="1"/>
        <v>0</v>
      </c>
      <c r="I26" s="29">
        <f t="shared" si="8"/>
        <v>0</v>
      </c>
      <c r="J26" s="28">
        <f t="shared" si="9"/>
        <v>0</v>
      </c>
      <c r="K26" s="15">
        <f t="shared" si="2"/>
        <v>0</v>
      </c>
      <c r="L26" s="34" t="str">
        <f t="shared" si="10"/>
        <v>Sockeye-Adult</v>
      </c>
      <c r="M26" s="36">
        <f t="shared" si="12"/>
        <v>0</v>
      </c>
      <c r="N26" s="13">
        <f t="shared" si="11"/>
        <v>0</v>
      </c>
      <c r="O26" s="39">
        <f t="shared" si="13"/>
        <v>0</v>
      </c>
      <c r="P26" s="39">
        <f t="shared" si="14"/>
        <v>0</v>
      </c>
      <c r="Q26" s="2">
        <f t="shared" si="6"/>
        <v>-1</v>
      </c>
    </row>
    <row r="27" spans="1:17" x14ac:dyDescent="0.35">
      <c r="A27" s="9">
        <f>'Biomass from Ecopath'!A24</f>
        <v>0</v>
      </c>
      <c r="B27" s="8" t="str">
        <f>'Biomass from Ecopath'!B24</f>
        <v>CHINOOK-H</v>
      </c>
      <c r="C27" s="8">
        <f>'Biomass from Ecopath'!C24</f>
        <v>0</v>
      </c>
      <c r="D27" s="8">
        <v>0</v>
      </c>
      <c r="E27" s="9"/>
      <c r="F27" s="18">
        <f t="shared" si="0"/>
        <v>0</v>
      </c>
      <c r="G27" s="22">
        <f t="shared" si="7"/>
        <v>0</v>
      </c>
      <c r="H27" s="25">
        <f t="shared" si="1"/>
        <v>0</v>
      </c>
      <c r="I27" s="30">
        <f t="shared" si="8"/>
        <v>0</v>
      </c>
      <c r="J27" s="31">
        <f t="shared" si="9"/>
        <v>0</v>
      </c>
      <c r="K27" s="45">
        <f t="shared" si="2"/>
        <v>0</v>
      </c>
      <c r="L27" s="35" t="str">
        <f t="shared" si="10"/>
        <v>CHINOOK-H</v>
      </c>
      <c r="M27" s="37"/>
      <c r="N27" s="48"/>
      <c r="O27" s="41"/>
      <c r="P27" s="41"/>
      <c r="Q27" s="9">
        <f t="shared" si="6"/>
        <v>-1</v>
      </c>
    </row>
    <row r="28" spans="1:17" x14ac:dyDescent="0.35">
      <c r="A28" s="2">
        <f>'Biomass from Ecopath'!A25</f>
        <v>20</v>
      </c>
      <c r="B28" t="str">
        <f>'Biomass from Ecopath'!B25</f>
        <v>Chinook1-H-frsh</v>
      </c>
      <c r="C28">
        <f>'Biomass from Ecopath'!C25</f>
        <v>1.2999999999999999E-5</v>
      </c>
      <c r="D28" s="2">
        <v>0</v>
      </c>
      <c r="E28" s="2">
        <v>1</v>
      </c>
      <c r="F28" s="17">
        <f t="shared" si="0"/>
        <v>3.5045084513477375E-8</v>
      </c>
      <c r="G28" s="14">
        <f t="shared" si="7"/>
        <v>0</v>
      </c>
      <c r="H28" s="24">
        <f t="shared" si="1"/>
        <v>0</v>
      </c>
      <c r="I28" s="29">
        <f t="shared" si="8"/>
        <v>0</v>
      </c>
      <c r="J28" s="28">
        <f t="shared" si="9"/>
        <v>0</v>
      </c>
      <c r="K28" s="15">
        <f t="shared" si="2"/>
        <v>0</v>
      </c>
      <c r="L28" s="34" t="str">
        <f t="shared" si="10"/>
        <v>Chinook1-H-frsh</v>
      </c>
      <c r="M28" s="36">
        <f t="shared" ref="M28:M33" si="15">I28*(1-$F$4)</f>
        <v>0</v>
      </c>
      <c r="N28" s="13">
        <f t="shared" si="11"/>
        <v>0</v>
      </c>
      <c r="O28" s="39">
        <f t="shared" ref="O28:O33" si="16">M28/F28/$C$90</f>
        <v>0</v>
      </c>
      <c r="P28" s="39">
        <f t="shared" ref="P28:P33" si="17">O28/$O$89</f>
        <v>0</v>
      </c>
      <c r="Q28" s="2">
        <f t="shared" si="6"/>
        <v>-1</v>
      </c>
    </row>
    <row r="29" spans="1:17" x14ac:dyDescent="0.35">
      <c r="A29" s="2">
        <f>'Biomass from Ecopath'!A26</f>
        <v>21</v>
      </c>
      <c r="B29" t="str">
        <f>'Biomass from Ecopath'!B26</f>
        <v>Chinook2-H-emar1</v>
      </c>
      <c r="C29">
        <f>'Biomass from Ecopath'!C26</f>
        <v>3.1364380000000001E-4</v>
      </c>
      <c r="D29" s="2">
        <v>0</v>
      </c>
      <c r="E29" s="2">
        <v>1</v>
      </c>
      <c r="F29" s="17">
        <f t="shared" si="0"/>
        <v>8.4551334447139968E-7</v>
      </c>
      <c r="G29" s="14">
        <f t="shared" si="7"/>
        <v>0</v>
      </c>
      <c r="H29" s="24">
        <f t="shared" si="1"/>
        <v>0</v>
      </c>
      <c r="I29" s="29">
        <f t="shared" si="8"/>
        <v>0</v>
      </c>
      <c r="J29" s="28">
        <f t="shared" si="9"/>
        <v>0</v>
      </c>
      <c r="K29" s="15">
        <f t="shared" si="2"/>
        <v>0</v>
      </c>
      <c r="L29" s="34" t="str">
        <f t="shared" si="10"/>
        <v>Chinook2-H-emar1</v>
      </c>
      <c r="M29" s="36">
        <f t="shared" si="15"/>
        <v>0</v>
      </c>
      <c r="N29" s="12">
        <f t="shared" si="11"/>
        <v>0</v>
      </c>
      <c r="O29" s="39">
        <f t="shared" si="16"/>
        <v>0</v>
      </c>
      <c r="P29" s="39">
        <f t="shared" si="17"/>
        <v>0</v>
      </c>
      <c r="Q29" s="2">
        <f t="shared" si="6"/>
        <v>-1</v>
      </c>
    </row>
    <row r="30" spans="1:17" x14ac:dyDescent="0.35">
      <c r="A30" s="2">
        <f>'Biomass from Ecopath'!A27</f>
        <v>22</v>
      </c>
      <c r="B30" t="str">
        <f>'Biomass from Ecopath'!B27</f>
        <v>Chinook3-H-emar2</v>
      </c>
      <c r="C30">
        <f>'Biomass from Ecopath'!C27</f>
        <v>3.9190960000000004E-3</v>
      </c>
      <c r="D30" s="2">
        <v>0</v>
      </c>
      <c r="E30" s="2">
        <v>1</v>
      </c>
      <c r="F30" s="17">
        <f t="shared" si="0"/>
        <v>1.056500388741778E-5</v>
      </c>
      <c r="G30" s="14">
        <f t="shared" si="7"/>
        <v>0</v>
      </c>
      <c r="H30" s="24">
        <f t="shared" si="1"/>
        <v>0</v>
      </c>
      <c r="I30" s="29">
        <f t="shared" si="8"/>
        <v>0</v>
      </c>
      <c r="J30" s="28">
        <f t="shared" si="9"/>
        <v>0</v>
      </c>
      <c r="K30" s="15">
        <f t="shared" si="2"/>
        <v>0</v>
      </c>
      <c r="L30" s="34" t="str">
        <f t="shared" si="10"/>
        <v>Chinook3-H-emar2</v>
      </c>
      <c r="M30" s="36">
        <f t="shared" si="15"/>
        <v>0</v>
      </c>
      <c r="N30" s="12">
        <f t="shared" si="11"/>
        <v>0</v>
      </c>
      <c r="O30" s="39">
        <f t="shared" si="16"/>
        <v>0</v>
      </c>
      <c r="P30" s="39">
        <f t="shared" si="17"/>
        <v>0</v>
      </c>
      <c r="Q30" s="2">
        <f t="shared" si="6"/>
        <v>-1</v>
      </c>
    </row>
    <row r="31" spans="1:17" x14ac:dyDescent="0.35">
      <c r="A31" s="2">
        <f>'Biomass from Ecopath'!A28</f>
        <v>23</v>
      </c>
      <c r="B31" t="str">
        <f>'Biomass from Ecopath'!B28</f>
        <v>Chinook4-H-emar3</v>
      </c>
      <c r="C31">
        <f>'Biomass from Ecopath'!C28</f>
        <v>7.9950490000000006E-3</v>
      </c>
      <c r="D31" s="2">
        <v>0</v>
      </c>
      <c r="E31" s="2">
        <v>1</v>
      </c>
      <c r="F31" s="17">
        <f t="shared" si="0"/>
        <v>2.1552859068799448E-5</v>
      </c>
      <c r="G31" s="14">
        <f t="shared" si="7"/>
        <v>0</v>
      </c>
      <c r="H31" s="24">
        <f t="shared" si="1"/>
        <v>0</v>
      </c>
      <c r="I31" s="29">
        <f t="shared" si="8"/>
        <v>0</v>
      </c>
      <c r="J31" s="28">
        <f t="shared" si="9"/>
        <v>0</v>
      </c>
      <c r="K31" s="15">
        <f t="shared" si="2"/>
        <v>0</v>
      </c>
      <c r="L31" s="34" t="str">
        <f t="shared" si="10"/>
        <v>Chinook4-H-emar3</v>
      </c>
      <c r="M31" s="36">
        <f t="shared" si="15"/>
        <v>0</v>
      </c>
      <c r="N31" s="12">
        <f t="shared" si="11"/>
        <v>0</v>
      </c>
      <c r="O31" s="39">
        <f t="shared" si="16"/>
        <v>0</v>
      </c>
      <c r="P31" s="39">
        <f t="shared" si="17"/>
        <v>0</v>
      </c>
      <c r="Q31" s="2">
        <f t="shared" si="6"/>
        <v>-1</v>
      </c>
    </row>
    <row r="32" spans="1:17" x14ac:dyDescent="0.35">
      <c r="A32" s="2">
        <f>'Biomass from Ecopath'!A29</f>
        <v>24</v>
      </c>
      <c r="B32" t="str">
        <f>'Biomass from Ecopath'!B29</f>
        <v>Chinook5-H-mat</v>
      </c>
      <c r="C32">
        <f>'Biomass from Ecopath'!C29</f>
        <v>0.24278150000000001</v>
      </c>
      <c r="D32" s="2">
        <v>0</v>
      </c>
      <c r="E32" s="2">
        <v>1</v>
      </c>
      <c r="F32" s="17">
        <f t="shared" si="0"/>
        <v>6.5448447583144683E-4</v>
      </c>
      <c r="G32" s="14">
        <f t="shared" si="7"/>
        <v>0</v>
      </c>
      <c r="H32" s="24">
        <f t="shared" si="1"/>
        <v>0</v>
      </c>
      <c r="I32" s="29">
        <f t="shared" si="8"/>
        <v>0</v>
      </c>
      <c r="J32" s="28">
        <f t="shared" si="9"/>
        <v>0</v>
      </c>
      <c r="K32" s="15">
        <f t="shared" si="2"/>
        <v>0</v>
      </c>
      <c r="L32" s="34" t="str">
        <f t="shared" si="10"/>
        <v>Chinook5-H-mat</v>
      </c>
      <c r="M32" s="36">
        <f t="shared" si="15"/>
        <v>0</v>
      </c>
      <c r="N32" s="12">
        <f t="shared" si="11"/>
        <v>0</v>
      </c>
      <c r="O32" s="39">
        <f t="shared" si="16"/>
        <v>0</v>
      </c>
      <c r="P32" s="39">
        <f t="shared" si="17"/>
        <v>0</v>
      </c>
      <c r="Q32" s="2">
        <f t="shared" si="6"/>
        <v>-1</v>
      </c>
    </row>
    <row r="33" spans="1:17" x14ac:dyDescent="0.35">
      <c r="A33" s="2">
        <f>'Biomass from Ecopath'!A30</f>
        <v>25</v>
      </c>
      <c r="B33" t="str">
        <f>'Biomass from Ecopath'!B30</f>
        <v>Chinook6-H-spwn</v>
      </c>
      <c r="C33">
        <f>'Biomass from Ecopath'!C30</f>
        <v>0.30424639999999997</v>
      </c>
      <c r="D33" s="2">
        <v>0</v>
      </c>
      <c r="E33" s="2">
        <v>1</v>
      </c>
      <c r="F33" s="17">
        <f t="shared" si="0"/>
        <v>8.2018006160932636E-4</v>
      </c>
      <c r="G33" s="14">
        <f t="shared" si="7"/>
        <v>0</v>
      </c>
      <c r="H33" s="24">
        <f t="shared" si="1"/>
        <v>0</v>
      </c>
      <c r="I33" s="29">
        <f t="shared" si="8"/>
        <v>0</v>
      </c>
      <c r="J33" s="28">
        <f t="shared" si="9"/>
        <v>0</v>
      </c>
      <c r="K33" s="15">
        <f t="shared" si="2"/>
        <v>0</v>
      </c>
      <c r="L33" s="34" t="str">
        <f t="shared" si="10"/>
        <v>Chinook6-H-spwn</v>
      </c>
      <c r="M33" s="36">
        <f t="shared" si="15"/>
        <v>0</v>
      </c>
      <c r="N33" s="12">
        <f t="shared" si="11"/>
        <v>0</v>
      </c>
      <c r="O33" s="39">
        <f t="shared" si="16"/>
        <v>0</v>
      </c>
      <c r="P33" s="39">
        <f t="shared" si="17"/>
        <v>0</v>
      </c>
      <c r="Q33" s="2">
        <f t="shared" si="6"/>
        <v>-1</v>
      </c>
    </row>
    <row r="34" spans="1:17" x14ac:dyDescent="0.35">
      <c r="A34" s="9">
        <f>'Biomass from Ecopath'!A31</f>
        <v>0</v>
      </c>
      <c r="B34" s="8" t="str">
        <f>'Biomass from Ecopath'!B31</f>
        <v>CHINOOK-WO</v>
      </c>
      <c r="C34" s="8">
        <f>'Biomass from Ecopath'!C31</f>
        <v>0</v>
      </c>
      <c r="D34" s="8"/>
      <c r="E34" s="9"/>
      <c r="F34" s="18">
        <f t="shared" si="0"/>
        <v>0</v>
      </c>
      <c r="G34" s="22">
        <f t="shared" si="7"/>
        <v>0</v>
      </c>
      <c r="H34" s="25">
        <f t="shared" si="1"/>
        <v>0</v>
      </c>
      <c r="I34" s="30">
        <f t="shared" si="8"/>
        <v>0</v>
      </c>
      <c r="J34" s="31">
        <f t="shared" si="9"/>
        <v>0</v>
      </c>
      <c r="K34" s="45">
        <f t="shared" si="2"/>
        <v>0</v>
      </c>
      <c r="L34" s="35" t="str">
        <f t="shared" si="10"/>
        <v>CHINOOK-WO</v>
      </c>
      <c r="M34" s="37"/>
      <c r="N34" s="48"/>
      <c r="O34" s="41"/>
      <c r="P34" s="41"/>
      <c r="Q34" s="9">
        <f t="shared" si="6"/>
        <v>-1</v>
      </c>
    </row>
    <row r="35" spans="1:17" x14ac:dyDescent="0.35">
      <c r="A35" s="2">
        <f>'Biomass from Ecopath'!A32</f>
        <v>26</v>
      </c>
      <c r="B35" t="str">
        <f>'Biomass from Ecopath'!B32</f>
        <v>Chinook1-WO-frsh</v>
      </c>
      <c r="C35">
        <f>'Biomass from Ecopath'!C32</f>
        <v>6.6317280000000001E-5</v>
      </c>
      <c r="D35" s="2">
        <v>0</v>
      </c>
      <c r="E35" s="2">
        <v>1</v>
      </c>
      <c r="F35" s="17">
        <f t="shared" si="0"/>
        <v>1.7877651402338022E-7</v>
      </c>
      <c r="G35" s="14">
        <f t="shared" si="7"/>
        <v>0</v>
      </c>
      <c r="H35" s="24">
        <f t="shared" si="1"/>
        <v>0</v>
      </c>
      <c r="I35" s="29">
        <f t="shared" si="8"/>
        <v>0</v>
      </c>
      <c r="J35" s="28">
        <f t="shared" si="9"/>
        <v>0</v>
      </c>
      <c r="K35" s="15">
        <f t="shared" si="2"/>
        <v>0</v>
      </c>
      <c r="L35" s="34" t="str">
        <f t="shared" si="10"/>
        <v>Chinook1-WO-frsh</v>
      </c>
      <c r="M35" s="36">
        <f t="shared" ref="M35:M41" si="18">I35*(1-$F$4)</f>
        <v>0</v>
      </c>
      <c r="N35" s="13">
        <f t="shared" si="11"/>
        <v>0</v>
      </c>
      <c r="O35" s="39">
        <f t="shared" ref="O35:O41" si="19">M35/F35/$C$90</f>
        <v>0</v>
      </c>
      <c r="P35" s="39">
        <f t="shared" ref="P35:P41" si="20">O35/$O$89</f>
        <v>0</v>
      </c>
      <c r="Q35" s="2">
        <f t="shared" si="6"/>
        <v>-1</v>
      </c>
    </row>
    <row r="36" spans="1:17" x14ac:dyDescent="0.35">
      <c r="A36" s="2">
        <f>'Biomass from Ecopath'!A33</f>
        <v>27</v>
      </c>
      <c r="B36" t="str">
        <f>'Biomass from Ecopath'!B33</f>
        <v>Chinook2-WO-emar1</v>
      </c>
      <c r="C36">
        <f>'Biomass from Ecopath'!C33</f>
        <v>1.6000000000000001E-3</v>
      </c>
      <c r="D36" s="2">
        <v>0</v>
      </c>
      <c r="E36" s="2">
        <v>1</v>
      </c>
      <c r="F36" s="17">
        <f t="shared" si="0"/>
        <v>4.3132411708895232E-6</v>
      </c>
      <c r="G36" s="14">
        <f t="shared" si="7"/>
        <v>0</v>
      </c>
      <c r="H36" s="24">
        <f t="shared" si="1"/>
        <v>0</v>
      </c>
      <c r="I36" s="29">
        <f t="shared" si="8"/>
        <v>0</v>
      </c>
      <c r="J36" s="28">
        <f t="shared" si="9"/>
        <v>0</v>
      </c>
      <c r="K36" s="15">
        <f t="shared" si="2"/>
        <v>0</v>
      </c>
      <c r="L36" s="34" t="str">
        <f t="shared" si="10"/>
        <v>Chinook2-WO-emar1</v>
      </c>
      <c r="M36" s="36">
        <f t="shared" si="18"/>
        <v>0</v>
      </c>
      <c r="N36" s="13">
        <f t="shared" si="11"/>
        <v>0</v>
      </c>
      <c r="O36" s="39">
        <f t="shared" si="19"/>
        <v>0</v>
      </c>
      <c r="P36" s="39">
        <f t="shared" si="20"/>
        <v>0</v>
      </c>
      <c r="Q36" s="2">
        <f t="shared" si="6"/>
        <v>-1</v>
      </c>
    </row>
    <row r="37" spans="1:17" x14ac:dyDescent="0.35">
      <c r="A37" s="2">
        <f>'Biomass from Ecopath'!A34</f>
        <v>28</v>
      </c>
      <c r="B37" t="str">
        <f>'Biomass from Ecopath'!B34</f>
        <v>Chinook3-WO-emar2</v>
      </c>
      <c r="C37">
        <f>'Biomass from Ecopath'!C34</f>
        <v>1.9992590000000001E-2</v>
      </c>
      <c r="D37" s="2">
        <v>0</v>
      </c>
      <c r="E37" s="2">
        <v>1</v>
      </c>
      <c r="F37" s="17">
        <f t="shared" si="0"/>
        <v>5.3895538937946366E-5</v>
      </c>
      <c r="G37" s="14">
        <f t="shared" si="7"/>
        <v>0</v>
      </c>
      <c r="H37" s="24">
        <f t="shared" si="1"/>
        <v>0</v>
      </c>
      <c r="I37" s="29">
        <f t="shared" si="8"/>
        <v>0</v>
      </c>
      <c r="J37" s="28">
        <f t="shared" si="9"/>
        <v>0</v>
      </c>
      <c r="K37" s="15">
        <f t="shared" si="2"/>
        <v>0</v>
      </c>
      <c r="L37" s="34" t="str">
        <f t="shared" si="10"/>
        <v>Chinook3-WO-emar2</v>
      </c>
      <c r="M37" s="36">
        <f t="shared" si="18"/>
        <v>0</v>
      </c>
      <c r="N37" s="13">
        <f t="shared" si="11"/>
        <v>0</v>
      </c>
      <c r="O37" s="39">
        <f t="shared" si="19"/>
        <v>0</v>
      </c>
      <c r="P37" s="39">
        <f t="shared" si="20"/>
        <v>0</v>
      </c>
      <c r="Q37" s="2">
        <f t="shared" si="6"/>
        <v>-1</v>
      </c>
    </row>
    <row r="38" spans="1:17" x14ac:dyDescent="0.35">
      <c r="A38" s="2">
        <f>'Biomass from Ecopath'!A35</f>
        <v>29</v>
      </c>
      <c r="B38" t="str">
        <f>'Biomass from Ecopath'!B35</f>
        <v>Chinook4-WO-emar3</v>
      </c>
      <c r="C38">
        <f>'Biomass from Ecopath'!C35</f>
        <v>4.0785370000000001E-2</v>
      </c>
      <c r="D38" s="2">
        <v>0</v>
      </c>
      <c r="E38" s="2">
        <v>1</v>
      </c>
      <c r="F38" s="17">
        <f t="shared" si="0"/>
        <v>1.0994821065872653E-4</v>
      </c>
      <c r="G38" s="14">
        <f t="shared" si="7"/>
        <v>0</v>
      </c>
      <c r="H38" s="24">
        <f t="shared" si="1"/>
        <v>0</v>
      </c>
      <c r="I38" s="29">
        <f t="shared" si="8"/>
        <v>0</v>
      </c>
      <c r="J38" s="28">
        <f t="shared" si="9"/>
        <v>0</v>
      </c>
      <c r="K38" s="15">
        <f t="shared" si="2"/>
        <v>0</v>
      </c>
      <c r="L38" s="34" t="str">
        <f t="shared" si="10"/>
        <v>Chinook4-WO-emar3</v>
      </c>
      <c r="M38" s="36">
        <f t="shared" si="18"/>
        <v>0</v>
      </c>
      <c r="N38" s="13">
        <f t="shared" si="11"/>
        <v>0</v>
      </c>
      <c r="O38" s="39">
        <f t="shared" si="19"/>
        <v>0</v>
      </c>
      <c r="P38" s="39">
        <f t="shared" si="20"/>
        <v>0</v>
      </c>
      <c r="Q38" s="2">
        <f t="shared" si="6"/>
        <v>-1</v>
      </c>
    </row>
    <row r="39" spans="1:17" x14ac:dyDescent="0.35">
      <c r="A39" s="2">
        <f>'Biomass from Ecopath'!A36</f>
        <v>30</v>
      </c>
      <c r="B39" t="str">
        <f>'Biomass from Ecopath'!B36</f>
        <v>Chinook5-WO-mat</v>
      </c>
      <c r="C39">
        <f>'Biomass from Ecopath'!C36</f>
        <v>1.2385079999999999</v>
      </c>
      <c r="D39" s="2">
        <v>0</v>
      </c>
      <c r="E39" s="2">
        <v>1</v>
      </c>
      <c r="F39" s="17">
        <f t="shared" si="0"/>
        <v>3.3387398100475259E-3</v>
      </c>
      <c r="G39" s="14">
        <f t="shared" si="7"/>
        <v>0</v>
      </c>
      <c r="H39" s="24">
        <f t="shared" si="1"/>
        <v>0</v>
      </c>
      <c r="I39" s="29">
        <f t="shared" si="8"/>
        <v>0</v>
      </c>
      <c r="J39" s="28">
        <f t="shared" si="9"/>
        <v>0</v>
      </c>
      <c r="K39" s="15">
        <f t="shared" si="2"/>
        <v>0</v>
      </c>
      <c r="L39" s="34" t="str">
        <f t="shared" si="10"/>
        <v>Chinook5-WO-mat</v>
      </c>
      <c r="M39" s="36">
        <f t="shared" si="18"/>
        <v>0</v>
      </c>
      <c r="N39" s="13">
        <f t="shared" si="11"/>
        <v>0</v>
      </c>
      <c r="O39" s="39">
        <f t="shared" si="19"/>
        <v>0</v>
      </c>
      <c r="P39" s="39">
        <f t="shared" si="20"/>
        <v>0</v>
      </c>
      <c r="Q39" s="2">
        <f t="shared" si="6"/>
        <v>-1</v>
      </c>
    </row>
    <row r="40" spans="1:17" x14ac:dyDescent="0.35">
      <c r="A40" s="2">
        <f>'Biomass from Ecopath'!A37</f>
        <v>31</v>
      </c>
      <c r="B40" t="str">
        <f>'Biomass from Ecopath'!B37</f>
        <v>Chinook6-WO-spwn</v>
      </c>
      <c r="C40">
        <f>'Biomass from Ecopath'!C37</f>
        <v>0.6532715</v>
      </c>
      <c r="D40" s="2">
        <v>0</v>
      </c>
      <c r="E40" s="2">
        <v>1</v>
      </c>
      <c r="F40" s="17">
        <f t="shared" si="0"/>
        <v>1.7610734559804721E-3</v>
      </c>
      <c r="G40" s="14">
        <f t="shared" si="7"/>
        <v>0</v>
      </c>
      <c r="H40" s="24">
        <f t="shared" si="1"/>
        <v>0</v>
      </c>
      <c r="I40" s="29">
        <f t="shared" si="8"/>
        <v>0</v>
      </c>
      <c r="J40" s="28">
        <f t="shared" si="9"/>
        <v>0</v>
      </c>
      <c r="K40" s="15">
        <f t="shared" si="2"/>
        <v>0</v>
      </c>
      <c r="L40" s="34" t="str">
        <f t="shared" si="10"/>
        <v>Chinook6-WO-spwn</v>
      </c>
      <c r="M40" s="36">
        <f t="shared" si="18"/>
        <v>0</v>
      </c>
      <c r="N40" s="13">
        <f t="shared" si="11"/>
        <v>0</v>
      </c>
      <c r="O40" s="39">
        <f t="shared" si="19"/>
        <v>0</v>
      </c>
      <c r="P40" s="39">
        <f t="shared" si="20"/>
        <v>0</v>
      </c>
      <c r="Q40" s="2">
        <f t="shared" si="6"/>
        <v>-1</v>
      </c>
    </row>
    <row r="41" spans="1:17" x14ac:dyDescent="0.35">
      <c r="A41" s="2">
        <f>'Biomass from Ecopath'!A38</f>
        <v>32</v>
      </c>
      <c r="B41" t="str">
        <f>'Biomass from Ecopath'!B38</f>
        <v>Chinook7-WO-mori</v>
      </c>
      <c r="C41">
        <f>'Biomass from Ecopath'!C38</f>
        <v>0.69159499999999996</v>
      </c>
      <c r="D41" s="2">
        <v>0</v>
      </c>
      <c r="E41" s="2">
        <v>1</v>
      </c>
      <c r="F41" s="17">
        <f t="shared" si="0"/>
        <v>1.8643850172383374E-3</v>
      </c>
      <c r="G41" s="14">
        <f t="shared" si="7"/>
        <v>0</v>
      </c>
      <c r="H41" s="24">
        <f t="shared" si="1"/>
        <v>0</v>
      </c>
      <c r="I41" s="29">
        <f t="shared" si="8"/>
        <v>0</v>
      </c>
      <c r="J41" s="28">
        <f t="shared" si="9"/>
        <v>0</v>
      </c>
      <c r="K41" s="15">
        <f t="shared" si="2"/>
        <v>0</v>
      </c>
      <c r="L41" s="34" t="str">
        <f t="shared" si="10"/>
        <v>Chinook7-WO-mori</v>
      </c>
      <c r="M41" s="36">
        <f t="shared" si="18"/>
        <v>0</v>
      </c>
      <c r="N41" s="13">
        <f t="shared" si="11"/>
        <v>0</v>
      </c>
      <c r="O41" s="39">
        <f t="shared" si="19"/>
        <v>0</v>
      </c>
      <c r="P41" s="39">
        <f t="shared" si="20"/>
        <v>0</v>
      </c>
      <c r="Q41" s="2">
        <f t="shared" si="6"/>
        <v>-1</v>
      </c>
    </row>
    <row r="42" spans="1:17" x14ac:dyDescent="0.35">
      <c r="A42" s="9">
        <f>'Biomass from Ecopath'!A39</f>
        <v>0</v>
      </c>
      <c r="B42" s="8" t="str">
        <f>'Biomass from Ecopath'!B39</f>
        <v>CHINOOK-WS</v>
      </c>
      <c r="C42" s="8">
        <f>'Biomass from Ecopath'!C39</f>
        <v>0</v>
      </c>
      <c r="D42" s="8"/>
      <c r="E42" s="9"/>
      <c r="F42" s="18">
        <f t="shared" si="0"/>
        <v>0</v>
      </c>
      <c r="G42" s="22">
        <f t="shared" si="7"/>
        <v>0</v>
      </c>
      <c r="H42" s="25">
        <f t="shared" si="1"/>
        <v>0</v>
      </c>
      <c r="I42" s="30">
        <f t="shared" si="8"/>
        <v>0</v>
      </c>
      <c r="J42" s="31">
        <f t="shared" si="9"/>
        <v>0</v>
      </c>
      <c r="K42" s="45">
        <f t="shared" si="2"/>
        <v>0</v>
      </c>
      <c r="L42" s="35" t="str">
        <f t="shared" si="10"/>
        <v>CHINOOK-WS</v>
      </c>
      <c r="M42" s="37"/>
      <c r="N42" s="48"/>
      <c r="O42" s="41"/>
      <c r="P42" s="41"/>
      <c r="Q42" s="9">
        <f t="shared" si="6"/>
        <v>-1</v>
      </c>
    </row>
    <row r="43" spans="1:17" x14ac:dyDescent="0.35">
      <c r="A43" s="2">
        <f>'Biomass from Ecopath'!A40</f>
        <v>33</v>
      </c>
      <c r="B43" t="str">
        <f>'Biomass from Ecopath'!B40</f>
        <v>Chinook1-WS-frsh</v>
      </c>
      <c r="C43">
        <f>'Biomass from Ecopath'!C40</f>
        <v>1.431089E-2</v>
      </c>
      <c r="D43" s="2">
        <v>0</v>
      </c>
      <c r="E43" s="2">
        <v>1</v>
      </c>
      <c r="F43" s="17">
        <f t="shared" si="0"/>
        <v>3.8578949962544482E-5</v>
      </c>
      <c r="G43" s="14">
        <f t="shared" si="7"/>
        <v>0</v>
      </c>
      <c r="H43" s="24">
        <f t="shared" si="1"/>
        <v>0</v>
      </c>
      <c r="I43" s="29">
        <f t="shared" si="8"/>
        <v>0</v>
      </c>
      <c r="J43" s="28">
        <f t="shared" si="9"/>
        <v>0</v>
      </c>
      <c r="K43" s="15">
        <f t="shared" si="2"/>
        <v>0</v>
      </c>
      <c r="L43" s="34" t="str">
        <f t="shared" si="10"/>
        <v>Chinook1-WS-frsh</v>
      </c>
      <c r="M43" s="36">
        <f>I43*(1-$F$4)</f>
        <v>0</v>
      </c>
      <c r="N43" s="13">
        <f t="shared" si="11"/>
        <v>0</v>
      </c>
      <c r="O43" s="39">
        <f>M43/F43/$C$90</f>
        <v>0</v>
      </c>
      <c r="P43" s="39">
        <f>O43/$O$89</f>
        <v>0</v>
      </c>
      <c r="Q43" s="2">
        <f t="shared" si="6"/>
        <v>-1</v>
      </c>
    </row>
    <row r="44" spans="1:17" x14ac:dyDescent="0.35">
      <c r="A44" s="2">
        <f>'Biomass from Ecopath'!A41</f>
        <v>34</v>
      </c>
      <c r="B44" t="str">
        <f>'Biomass from Ecopath'!B41</f>
        <v>Chinook2-WS-emar</v>
      </c>
      <c r="C44">
        <f>'Biomass from Ecopath'!C41</f>
        <v>2.8000000000000001E-2</v>
      </c>
      <c r="D44" s="2">
        <v>0</v>
      </c>
      <c r="E44" s="2">
        <v>1</v>
      </c>
      <c r="F44" s="17">
        <f t="shared" si="0"/>
        <v>7.5481720490566667E-5</v>
      </c>
      <c r="G44" s="14">
        <f t="shared" si="7"/>
        <v>0</v>
      </c>
      <c r="H44" s="24">
        <f t="shared" si="1"/>
        <v>0</v>
      </c>
      <c r="I44" s="29">
        <f t="shared" si="8"/>
        <v>0</v>
      </c>
      <c r="J44" s="28">
        <f t="shared" si="9"/>
        <v>0</v>
      </c>
      <c r="K44" s="15">
        <f t="shared" si="2"/>
        <v>0</v>
      </c>
      <c r="L44" s="34" t="str">
        <f t="shared" si="10"/>
        <v>Chinook2-WS-emar</v>
      </c>
      <c r="M44" s="36">
        <f>I44*(1-$F$4)</f>
        <v>0</v>
      </c>
      <c r="N44" s="13">
        <f t="shared" si="11"/>
        <v>0</v>
      </c>
      <c r="O44" s="39">
        <f>M44/F44/$C$90</f>
        <v>0</v>
      </c>
      <c r="P44" s="39">
        <f>O44/$O$89</f>
        <v>0</v>
      </c>
      <c r="Q44" s="2">
        <f t="shared" si="6"/>
        <v>-1</v>
      </c>
    </row>
    <row r="45" spans="1:17" x14ac:dyDescent="0.35">
      <c r="A45" s="2">
        <f>'Biomass from Ecopath'!A42</f>
        <v>35</v>
      </c>
      <c r="B45" t="str">
        <f>'Biomass from Ecopath'!B42</f>
        <v>Chinook3-WS-mar</v>
      </c>
      <c r="C45">
        <f>'Biomass from Ecopath'!C42</f>
        <v>1.6438089999999999E-2</v>
      </c>
      <c r="D45" s="2">
        <v>0</v>
      </c>
      <c r="E45" s="2">
        <v>1</v>
      </c>
      <c r="F45" s="17">
        <f t="shared" si="0"/>
        <v>4.4313404099242099E-5</v>
      </c>
      <c r="G45" s="14">
        <f t="shared" si="7"/>
        <v>0</v>
      </c>
      <c r="H45" s="24">
        <f t="shared" si="1"/>
        <v>0</v>
      </c>
      <c r="I45" s="29">
        <f t="shared" si="8"/>
        <v>0</v>
      </c>
      <c r="J45" s="28">
        <f t="shared" si="9"/>
        <v>0</v>
      </c>
      <c r="K45" s="15">
        <f t="shared" si="2"/>
        <v>0</v>
      </c>
      <c r="L45" s="34" t="str">
        <f t="shared" si="10"/>
        <v>Chinook3-WS-mar</v>
      </c>
      <c r="M45" s="36">
        <f>I45*(1-$F$4)</f>
        <v>0</v>
      </c>
      <c r="N45" s="13">
        <f t="shared" si="11"/>
        <v>0</v>
      </c>
      <c r="O45" s="39">
        <f>M45/F45/$C$90</f>
        <v>0</v>
      </c>
      <c r="P45" s="39">
        <f>O45/$O$89</f>
        <v>0</v>
      </c>
      <c r="Q45" s="2">
        <f t="shared" si="6"/>
        <v>-1</v>
      </c>
    </row>
    <row r="46" spans="1:17" x14ac:dyDescent="0.35">
      <c r="A46" s="2">
        <f>'Biomass from Ecopath'!A43</f>
        <v>36</v>
      </c>
      <c r="B46" t="str">
        <f>'Biomass from Ecopath'!B43</f>
        <v>Chinook4-WS-spwn</v>
      </c>
      <c r="C46">
        <f>'Biomass from Ecopath'!C43</f>
        <v>1.215135E-3</v>
      </c>
      <c r="D46" s="2">
        <v>0</v>
      </c>
      <c r="E46" s="2">
        <v>1</v>
      </c>
      <c r="F46" s="17">
        <f t="shared" si="0"/>
        <v>3.2757314438680255E-6</v>
      </c>
      <c r="G46" s="14">
        <f t="shared" si="7"/>
        <v>0</v>
      </c>
      <c r="H46" s="24">
        <f t="shared" si="1"/>
        <v>0</v>
      </c>
      <c r="I46" s="29">
        <f t="shared" si="8"/>
        <v>0</v>
      </c>
      <c r="J46" s="28">
        <f t="shared" si="9"/>
        <v>0</v>
      </c>
      <c r="K46" s="15">
        <f t="shared" si="2"/>
        <v>0</v>
      </c>
      <c r="L46" s="34" t="str">
        <f t="shared" si="10"/>
        <v>Chinook4-WS-spwn</v>
      </c>
      <c r="M46" s="36">
        <f>I46*(1-$F$4)</f>
        <v>0</v>
      </c>
      <c r="N46" s="13">
        <f t="shared" si="11"/>
        <v>0</v>
      </c>
      <c r="O46" s="39">
        <f>M46/F46/$C$90</f>
        <v>0</v>
      </c>
      <c r="P46" s="39">
        <f>O46/$O$89</f>
        <v>0</v>
      </c>
      <c r="Q46" s="2">
        <f t="shared" si="6"/>
        <v>-1</v>
      </c>
    </row>
    <row r="47" spans="1:17" x14ac:dyDescent="0.35">
      <c r="A47" s="2">
        <f>'Biomass from Ecopath'!A44</f>
        <v>37</v>
      </c>
      <c r="B47" t="str">
        <f>'Biomass from Ecopath'!B44</f>
        <v>Chinook5-WS-mori</v>
      </c>
      <c r="C47">
        <f>'Biomass from Ecopath'!C44</f>
        <v>4.0151500000000002E-4</v>
      </c>
      <c r="D47" s="2">
        <v>0</v>
      </c>
      <c r="E47" s="2">
        <v>1</v>
      </c>
      <c r="F47" s="17">
        <f t="shared" si="0"/>
        <v>1.0823943929560668E-6</v>
      </c>
      <c r="G47" s="14">
        <f t="shared" si="7"/>
        <v>0</v>
      </c>
      <c r="H47" s="24">
        <f t="shared" si="1"/>
        <v>0</v>
      </c>
      <c r="I47" s="29">
        <f t="shared" si="8"/>
        <v>0</v>
      </c>
      <c r="J47" s="28">
        <f t="shared" si="9"/>
        <v>0</v>
      </c>
      <c r="K47" s="15">
        <f t="shared" si="2"/>
        <v>0</v>
      </c>
      <c r="L47" s="34" t="str">
        <f t="shared" si="10"/>
        <v>Chinook5-WS-mori</v>
      </c>
      <c r="M47" s="36">
        <f>I47*(1-$F$4)</f>
        <v>0</v>
      </c>
      <c r="N47" s="13">
        <f t="shared" si="11"/>
        <v>0</v>
      </c>
      <c r="O47" s="39">
        <f>M47/F47/$C$90</f>
        <v>0</v>
      </c>
      <c r="P47" s="39">
        <f>O47/$O$89</f>
        <v>0</v>
      </c>
      <c r="Q47" s="2">
        <f t="shared" si="6"/>
        <v>-1</v>
      </c>
    </row>
    <row r="48" spans="1:17" x14ac:dyDescent="0.35">
      <c r="A48" s="9">
        <f>'Biomass from Ecopath'!A45</f>
        <v>0</v>
      </c>
      <c r="B48" s="8" t="str">
        <f>'Biomass from Ecopath'!B45</f>
        <v>COHO-H</v>
      </c>
      <c r="C48" s="8">
        <f>'Biomass from Ecopath'!C45</f>
        <v>0</v>
      </c>
      <c r="D48" s="8"/>
      <c r="E48" s="9"/>
      <c r="F48" s="18">
        <f t="shared" si="0"/>
        <v>0</v>
      </c>
      <c r="G48" s="22">
        <f t="shared" si="7"/>
        <v>0</v>
      </c>
      <c r="H48" s="25">
        <f t="shared" si="1"/>
        <v>0</v>
      </c>
      <c r="I48" s="30">
        <f t="shared" si="8"/>
        <v>0</v>
      </c>
      <c r="J48" s="31">
        <f t="shared" si="9"/>
        <v>0</v>
      </c>
      <c r="K48" s="45">
        <f t="shared" si="2"/>
        <v>0</v>
      </c>
      <c r="L48" s="35" t="str">
        <f t="shared" si="10"/>
        <v>COHO-H</v>
      </c>
      <c r="M48" s="37"/>
      <c r="N48" s="48"/>
      <c r="O48" s="41"/>
      <c r="P48" s="41"/>
      <c r="Q48" s="9">
        <f t="shared" si="6"/>
        <v>-1</v>
      </c>
    </row>
    <row r="49" spans="1:17" x14ac:dyDescent="0.35">
      <c r="A49" s="2">
        <f>'Biomass from Ecopath'!A46</f>
        <v>38</v>
      </c>
      <c r="B49" t="str">
        <f>'Biomass from Ecopath'!B46</f>
        <v>Coho1-H-frsh</v>
      </c>
      <c r="C49">
        <f>'Biomass from Ecopath'!C46</f>
        <v>1.0999999999999999E-2</v>
      </c>
      <c r="D49" s="2">
        <v>0</v>
      </c>
      <c r="E49" s="2">
        <v>1</v>
      </c>
      <c r="F49" s="17">
        <f t="shared" si="0"/>
        <v>2.965353304986547E-5</v>
      </c>
      <c r="G49" s="14">
        <f t="shared" si="7"/>
        <v>0</v>
      </c>
      <c r="H49" s="24">
        <f t="shared" si="1"/>
        <v>0</v>
      </c>
      <c r="I49" s="29">
        <f t="shared" si="8"/>
        <v>0</v>
      </c>
      <c r="J49" s="28">
        <f t="shared" si="9"/>
        <v>0</v>
      </c>
      <c r="K49" s="15">
        <f t="shared" si="2"/>
        <v>0</v>
      </c>
      <c r="L49" s="34" t="str">
        <f t="shared" si="10"/>
        <v>Coho1-H-frsh</v>
      </c>
      <c r="M49" s="36">
        <f>I49*(1-$F$4)</f>
        <v>0</v>
      </c>
      <c r="N49" s="49">
        <f t="shared" si="11"/>
        <v>0</v>
      </c>
      <c r="O49" s="39">
        <f>M49/F49/$C$90</f>
        <v>0</v>
      </c>
      <c r="P49" s="39">
        <f>O49/$O$89</f>
        <v>0</v>
      </c>
      <c r="Q49" s="2">
        <f t="shared" si="6"/>
        <v>-1</v>
      </c>
    </row>
    <row r="50" spans="1:17" x14ac:dyDescent="0.35">
      <c r="A50" s="2">
        <f>'Biomass from Ecopath'!A47</f>
        <v>39</v>
      </c>
      <c r="B50" t="str">
        <f>'Biomass from Ecopath'!B47</f>
        <v>Coho2-H-emar</v>
      </c>
      <c r="C50">
        <f>'Biomass from Ecopath'!C47</f>
        <v>9.619318E-3</v>
      </c>
      <c r="D50" s="2">
        <v>0</v>
      </c>
      <c r="E50" s="2">
        <v>1</v>
      </c>
      <c r="F50" s="17">
        <f t="shared" si="0"/>
        <v>2.5931524020924166E-5</v>
      </c>
      <c r="G50" s="14">
        <f t="shared" si="7"/>
        <v>0</v>
      </c>
      <c r="H50" s="24">
        <f t="shared" si="1"/>
        <v>0</v>
      </c>
      <c r="I50" s="29">
        <f t="shared" si="8"/>
        <v>0</v>
      </c>
      <c r="J50" s="28">
        <f t="shared" si="9"/>
        <v>0</v>
      </c>
      <c r="K50" s="15">
        <f t="shared" si="2"/>
        <v>0</v>
      </c>
      <c r="L50" s="34" t="str">
        <f t="shared" si="10"/>
        <v>Coho2-H-emar</v>
      </c>
      <c r="M50" s="36">
        <f>I50*(1-$F$4)</f>
        <v>0</v>
      </c>
      <c r="N50" s="49">
        <f t="shared" si="11"/>
        <v>0</v>
      </c>
      <c r="O50" s="39">
        <f>M50/F50/$C$90</f>
        <v>0</v>
      </c>
      <c r="P50" s="39">
        <f>O50/$O$89</f>
        <v>0</v>
      </c>
      <c r="Q50" s="2">
        <f t="shared" si="6"/>
        <v>-1</v>
      </c>
    </row>
    <row r="51" spans="1:17" x14ac:dyDescent="0.35">
      <c r="A51" s="2">
        <f>'Biomass from Ecopath'!A48</f>
        <v>40</v>
      </c>
      <c r="B51" t="str">
        <f>'Biomass from Ecopath'!B48</f>
        <v>Coho3-H-mar</v>
      </c>
      <c r="C51">
        <f>'Biomass from Ecopath'!C48</f>
        <v>2.7441039999999998E-3</v>
      </c>
      <c r="D51" s="2">
        <v>0</v>
      </c>
      <c r="E51" s="2">
        <v>1</v>
      </c>
      <c r="F51" s="17">
        <f t="shared" si="0"/>
        <v>7.3974889687516398E-6</v>
      </c>
      <c r="G51" s="14">
        <f t="shared" si="7"/>
        <v>0</v>
      </c>
      <c r="H51" s="24">
        <f t="shared" si="1"/>
        <v>0</v>
      </c>
      <c r="I51" s="29">
        <f t="shared" si="8"/>
        <v>0</v>
      </c>
      <c r="J51" s="28">
        <f t="shared" si="9"/>
        <v>0</v>
      </c>
      <c r="K51" s="15">
        <f t="shared" si="2"/>
        <v>0</v>
      </c>
      <c r="L51" s="34" t="str">
        <f t="shared" si="10"/>
        <v>Coho3-H-mar</v>
      </c>
      <c r="M51" s="36">
        <f>I51*(1-$F$4)</f>
        <v>0</v>
      </c>
      <c r="N51" s="49">
        <f t="shared" si="11"/>
        <v>0</v>
      </c>
      <c r="O51" s="39">
        <f>M51/F51/$C$90</f>
        <v>0</v>
      </c>
      <c r="P51" s="39">
        <f>O51/$O$89</f>
        <v>0</v>
      </c>
      <c r="Q51" s="2">
        <f t="shared" si="6"/>
        <v>-1</v>
      </c>
    </row>
    <row r="52" spans="1:17" x14ac:dyDescent="0.35">
      <c r="A52" s="2">
        <f>'Biomass from Ecopath'!A49</f>
        <v>41</v>
      </c>
      <c r="B52" t="str">
        <f>'Biomass from Ecopath'!B49</f>
        <v>Coho4-H-spwn</v>
      </c>
      <c r="C52">
        <f>'Biomass from Ecopath'!C49</f>
        <v>8.3813509999999998E-4</v>
      </c>
      <c r="D52" s="2">
        <v>0</v>
      </c>
      <c r="E52" s="2">
        <v>1</v>
      </c>
      <c r="F52" s="17">
        <f t="shared" si="0"/>
        <v>2.259424262554755E-6</v>
      </c>
      <c r="G52" s="14">
        <f t="shared" si="7"/>
        <v>0</v>
      </c>
      <c r="H52" s="24">
        <f t="shared" si="1"/>
        <v>0</v>
      </c>
      <c r="I52" s="29">
        <f t="shared" si="8"/>
        <v>0</v>
      </c>
      <c r="J52" s="28">
        <f t="shared" si="9"/>
        <v>0</v>
      </c>
      <c r="K52" s="15">
        <f t="shared" si="2"/>
        <v>0</v>
      </c>
      <c r="L52" s="34" t="str">
        <f t="shared" si="10"/>
        <v>Coho4-H-spwn</v>
      </c>
      <c r="M52" s="36">
        <f>I52*(1-$F$4)</f>
        <v>0</v>
      </c>
      <c r="N52" s="49">
        <f t="shared" si="11"/>
        <v>0</v>
      </c>
      <c r="O52" s="39">
        <f>M52/F52/$C$90</f>
        <v>0</v>
      </c>
      <c r="P52" s="39">
        <f>O52/$O$89</f>
        <v>0</v>
      </c>
      <c r="Q52" s="2">
        <f t="shared" si="6"/>
        <v>-1</v>
      </c>
    </row>
    <row r="53" spans="1:17" x14ac:dyDescent="0.35">
      <c r="A53" s="9">
        <f>'Biomass from Ecopath'!A50</f>
        <v>0</v>
      </c>
      <c r="B53" s="8" t="str">
        <f>'Biomass from Ecopath'!B50</f>
        <v>COHO-W</v>
      </c>
      <c r="C53" s="8">
        <f>'Biomass from Ecopath'!C50</f>
        <v>0</v>
      </c>
      <c r="D53" s="8"/>
      <c r="E53" s="9"/>
      <c r="F53" s="18">
        <f t="shared" si="0"/>
        <v>0</v>
      </c>
      <c r="G53" s="22">
        <f t="shared" si="7"/>
        <v>0</v>
      </c>
      <c r="H53" s="25">
        <f t="shared" si="1"/>
        <v>0</v>
      </c>
      <c r="I53" s="30">
        <f t="shared" si="8"/>
        <v>0</v>
      </c>
      <c r="J53" s="31">
        <f t="shared" si="9"/>
        <v>0</v>
      </c>
      <c r="K53" s="45">
        <f t="shared" si="2"/>
        <v>0</v>
      </c>
      <c r="L53" s="35" t="str">
        <f t="shared" si="10"/>
        <v>COHO-W</v>
      </c>
      <c r="M53" s="37"/>
      <c r="N53" s="48"/>
      <c r="O53" s="41"/>
      <c r="P53" s="41"/>
      <c r="Q53" s="9">
        <f t="shared" si="6"/>
        <v>-1</v>
      </c>
    </row>
    <row r="54" spans="1:17" x14ac:dyDescent="0.35">
      <c r="A54" s="2">
        <f>'Biomass from Ecopath'!A51</f>
        <v>42</v>
      </c>
      <c r="B54" t="str">
        <f>'Biomass from Ecopath'!B51</f>
        <v>Coho1-W-frsh</v>
      </c>
      <c r="C54">
        <f>'Biomass from Ecopath'!C51</f>
        <v>4.9171890000000003E-2</v>
      </c>
      <c r="D54" s="2">
        <v>0</v>
      </c>
      <c r="E54" s="2">
        <v>1</v>
      </c>
      <c r="F54" s="17">
        <f t="shared" si="0"/>
        <v>1.3255638774903179E-4</v>
      </c>
      <c r="G54" s="14">
        <f t="shared" si="7"/>
        <v>0</v>
      </c>
      <c r="H54" s="24">
        <f t="shared" si="1"/>
        <v>0</v>
      </c>
      <c r="I54" s="29">
        <f t="shared" si="8"/>
        <v>0</v>
      </c>
      <c r="J54" s="28">
        <f t="shared" si="9"/>
        <v>0</v>
      </c>
      <c r="K54" s="15">
        <f t="shared" si="2"/>
        <v>0</v>
      </c>
      <c r="L54" s="34" t="str">
        <f t="shared" si="10"/>
        <v>Coho1-W-frsh</v>
      </c>
      <c r="M54" s="36">
        <f>I54*(1-$F$4)</f>
        <v>0</v>
      </c>
      <c r="N54" s="13">
        <f t="shared" si="11"/>
        <v>0</v>
      </c>
      <c r="O54" s="39">
        <f>M54/F54/$C$90</f>
        <v>0</v>
      </c>
      <c r="P54" s="39">
        <f>O54/$O$89</f>
        <v>0</v>
      </c>
      <c r="Q54" s="2">
        <f t="shared" si="6"/>
        <v>-1</v>
      </c>
    </row>
    <row r="55" spans="1:17" x14ac:dyDescent="0.35">
      <c r="A55" s="2">
        <f>'Biomass from Ecopath'!A52</f>
        <v>43</v>
      </c>
      <c r="B55" t="str">
        <f>'Biomass from Ecopath'!B52</f>
        <v>Coho2-W-emar</v>
      </c>
      <c r="C55">
        <f>'Biomass from Ecopath'!C52</f>
        <v>4.2999999999999997E-2</v>
      </c>
      <c r="D55" s="2">
        <v>0</v>
      </c>
      <c r="E55" s="2">
        <v>1</v>
      </c>
      <c r="F55" s="17">
        <f t="shared" si="0"/>
        <v>1.1591835646765593E-4</v>
      </c>
      <c r="G55" s="14">
        <f t="shared" si="7"/>
        <v>0</v>
      </c>
      <c r="H55" s="24">
        <f t="shared" si="1"/>
        <v>0</v>
      </c>
      <c r="I55" s="29">
        <f t="shared" si="8"/>
        <v>0</v>
      </c>
      <c r="J55" s="28">
        <f t="shared" si="9"/>
        <v>0</v>
      </c>
      <c r="K55" s="15">
        <f t="shared" si="2"/>
        <v>0</v>
      </c>
      <c r="L55" s="34" t="str">
        <f t="shared" si="10"/>
        <v>Coho2-W-emar</v>
      </c>
      <c r="M55" s="36">
        <f>I55*(1-$F$4)</f>
        <v>0</v>
      </c>
      <c r="N55" s="13">
        <f t="shared" si="11"/>
        <v>0</v>
      </c>
      <c r="O55" s="39">
        <f>M55/F55/$C$90</f>
        <v>0</v>
      </c>
      <c r="P55" s="39">
        <f>O55/$O$89</f>
        <v>0</v>
      </c>
      <c r="Q55" s="2">
        <f t="shared" si="6"/>
        <v>-1</v>
      </c>
    </row>
    <row r="56" spans="1:17" x14ac:dyDescent="0.35">
      <c r="A56" s="2">
        <f>'Biomass from Ecopath'!A53</f>
        <v>44</v>
      </c>
      <c r="B56" t="str">
        <f>'Biomass from Ecopath'!B53</f>
        <v>Coho3-W-mar</v>
      </c>
      <c r="C56">
        <f>'Biomass from Ecopath'!C53</f>
        <v>1.2266610000000001E-2</v>
      </c>
      <c r="D56" s="2">
        <v>0</v>
      </c>
      <c r="E56" s="2">
        <v>1</v>
      </c>
      <c r="F56" s="17">
        <f t="shared" si="0"/>
        <v>3.3068029549528212E-5</v>
      </c>
      <c r="G56" s="14">
        <f t="shared" si="7"/>
        <v>0</v>
      </c>
      <c r="H56" s="24">
        <f t="shared" si="1"/>
        <v>0</v>
      </c>
      <c r="I56" s="29">
        <f t="shared" si="8"/>
        <v>0</v>
      </c>
      <c r="J56" s="28">
        <f t="shared" si="9"/>
        <v>0</v>
      </c>
      <c r="K56" s="15">
        <f t="shared" si="2"/>
        <v>0</v>
      </c>
      <c r="L56" s="34" t="str">
        <f t="shared" si="10"/>
        <v>Coho3-W-mar</v>
      </c>
      <c r="M56" s="36">
        <f>I56*(1-$F$4)</f>
        <v>0</v>
      </c>
      <c r="N56" s="13">
        <f t="shared" si="11"/>
        <v>0</v>
      </c>
      <c r="O56" s="39">
        <f>M56/F56/$C$90</f>
        <v>0</v>
      </c>
      <c r="P56" s="39">
        <f>O56/$O$89</f>
        <v>0</v>
      </c>
      <c r="Q56" s="2">
        <f t="shared" si="6"/>
        <v>-1</v>
      </c>
    </row>
    <row r="57" spans="1:17" x14ac:dyDescent="0.35">
      <c r="A57" s="2">
        <f>'Biomass from Ecopath'!A54</f>
        <v>45</v>
      </c>
      <c r="B57" t="str">
        <f>'Biomass from Ecopath'!B54</f>
        <v>Coho4-W-spwn</v>
      </c>
      <c r="C57">
        <f>'Biomass from Ecopath'!C54</f>
        <v>2.2607109999999999E-3</v>
      </c>
      <c r="D57" s="2">
        <v>0</v>
      </c>
      <c r="E57" s="2">
        <v>1</v>
      </c>
      <c r="F57" s="17">
        <f t="shared" si="0"/>
        <v>6.0943698504267658E-6</v>
      </c>
      <c r="G57" s="14">
        <f t="shared" si="7"/>
        <v>0</v>
      </c>
      <c r="H57" s="24">
        <f t="shared" si="1"/>
        <v>0</v>
      </c>
      <c r="I57" s="29">
        <f t="shared" si="8"/>
        <v>0</v>
      </c>
      <c r="J57" s="28">
        <f t="shared" si="9"/>
        <v>0</v>
      </c>
      <c r="K57" s="15">
        <f t="shared" si="2"/>
        <v>0</v>
      </c>
      <c r="L57" s="34" t="str">
        <f t="shared" si="10"/>
        <v>Coho4-W-spwn</v>
      </c>
      <c r="M57" s="36">
        <f>I57*(1-$F$4)</f>
        <v>0</v>
      </c>
      <c r="N57" s="13">
        <f t="shared" si="11"/>
        <v>0</v>
      </c>
      <c r="O57" s="39">
        <f>M57/F57/$C$90</f>
        <v>0</v>
      </c>
      <c r="P57" s="39">
        <f>O57/$O$89</f>
        <v>0</v>
      </c>
      <c r="Q57" s="2">
        <f t="shared" si="6"/>
        <v>-1</v>
      </c>
    </row>
    <row r="58" spans="1:17" x14ac:dyDescent="0.35">
      <c r="A58" s="2">
        <f>'Biomass from Ecopath'!A55</f>
        <v>46</v>
      </c>
      <c r="B58" t="str">
        <f>'Biomass from Ecopath'!B55</f>
        <v>Coho5-W-mori</v>
      </c>
      <c r="C58">
        <f>'Biomass from Ecopath'!C55</f>
        <v>1.730976E-3</v>
      </c>
      <c r="D58" s="2">
        <v>0</v>
      </c>
      <c r="E58" s="2">
        <v>1</v>
      </c>
      <c r="F58" s="17">
        <f t="shared" si="0"/>
        <v>4.6663230931385394E-6</v>
      </c>
      <c r="G58" s="14">
        <f t="shared" si="7"/>
        <v>0</v>
      </c>
      <c r="H58" s="24">
        <f t="shared" si="1"/>
        <v>0</v>
      </c>
      <c r="I58" s="29">
        <f t="shared" si="8"/>
        <v>0</v>
      </c>
      <c r="J58" s="28">
        <f t="shared" si="9"/>
        <v>0</v>
      </c>
      <c r="K58" s="15">
        <f t="shared" si="2"/>
        <v>0</v>
      </c>
      <c r="L58" s="34" t="str">
        <f t="shared" si="10"/>
        <v>Coho5-W-mori</v>
      </c>
      <c r="M58" s="36">
        <f>I58*(1-$F$4)</f>
        <v>0</v>
      </c>
      <c r="N58" s="13">
        <f t="shared" si="11"/>
        <v>0</v>
      </c>
      <c r="O58" s="39">
        <f>M58/F58/$C$90</f>
        <v>0</v>
      </c>
      <c r="P58" s="39">
        <f>O58/$O$89</f>
        <v>0</v>
      </c>
      <c r="Q58" s="2">
        <f t="shared" si="6"/>
        <v>-1</v>
      </c>
    </row>
    <row r="59" spans="1:17" x14ac:dyDescent="0.35">
      <c r="A59" s="9">
        <f>'Biomass from Ecopath'!A56</f>
        <v>0</v>
      </c>
      <c r="B59" s="8" t="str">
        <f>'Biomass from Ecopath'!B56</f>
        <v>HERRING</v>
      </c>
      <c r="C59" s="8">
        <f>'Biomass from Ecopath'!C56</f>
        <v>0</v>
      </c>
      <c r="D59" s="8"/>
      <c r="E59" s="9"/>
      <c r="F59" s="18">
        <f t="shared" si="0"/>
        <v>0</v>
      </c>
      <c r="G59" s="22">
        <f t="shared" si="7"/>
        <v>0</v>
      </c>
      <c r="H59" s="25">
        <f t="shared" si="1"/>
        <v>0</v>
      </c>
      <c r="I59" s="30">
        <f t="shared" si="8"/>
        <v>0</v>
      </c>
      <c r="J59" s="31">
        <f t="shared" si="9"/>
        <v>0</v>
      </c>
      <c r="K59" s="45">
        <f t="shared" si="2"/>
        <v>0</v>
      </c>
      <c r="L59" s="35" t="str">
        <f t="shared" si="10"/>
        <v>HERRING</v>
      </c>
      <c r="M59" s="37"/>
      <c r="N59" s="48"/>
      <c r="O59" s="41"/>
      <c r="P59" s="41"/>
      <c r="Q59" s="9">
        <f t="shared" si="6"/>
        <v>-1</v>
      </c>
    </row>
    <row r="60" spans="1:17" x14ac:dyDescent="0.35">
      <c r="A60" s="2">
        <f>'Biomass from Ecopath'!A57</f>
        <v>47</v>
      </c>
      <c r="B60" t="str">
        <f>'Biomass from Ecopath'!B57</f>
        <v>Herring1-age0</v>
      </c>
      <c r="C60">
        <f>'Biomass from Ecopath'!C57</f>
        <v>0.62606680000000003</v>
      </c>
      <c r="D60" s="2">
        <v>1</v>
      </c>
      <c r="E60" s="2">
        <v>1</v>
      </c>
      <c r="F60" s="17">
        <f t="shared" si="0"/>
        <v>1.6877356859294108E-3</v>
      </c>
      <c r="G60" s="14">
        <f t="shared" si="7"/>
        <v>0.62606680000000003</v>
      </c>
      <c r="H60" s="24">
        <f t="shared" si="1"/>
        <v>1.1333725416667835E-2</v>
      </c>
      <c r="I60" s="29">
        <f t="shared" si="8"/>
        <v>1.1333725416667835E-2</v>
      </c>
      <c r="J60" s="28">
        <f t="shared" si="9"/>
        <v>1</v>
      </c>
      <c r="K60" s="15">
        <f t="shared" si="2"/>
        <v>6.6666666666666666E-2</v>
      </c>
      <c r="L60" s="34" t="str">
        <f t="shared" si="10"/>
        <v>Herring1-age0</v>
      </c>
      <c r="M60" s="36">
        <f t="shared" ref="M60:M85" si="21">I60*(1-$F$4)</f>
        <v>1.1333725416667835E-2</v>
      </c>
      <c r="N60" s="13">
        <f t="shared" si="11"/>
        <v>1.1333725416667835E-2</v>
      </c>
      <c r="O60" s="39">
        <f t="shared" ref="O60:O85" si="22">M60/F60/$C$90</f>
        <v>1.8103060914055551E-2</v>
      </c>
      <c r="P60" s="39">
        <f t="shared" ref="P60:P85" si="23">O60/$O$89</f>
        <v>6.3694267515923567E-2</v>
      </c>
      <c r="Q60" s="2">
        <f t="shared" si="6"/>
        <v>0.65694282380396729</v>
      </c>
    </row>
    <row r="61" spans="1:17" x14ac:dyDescent="0.35">
      <c r="A61" s="2">
        <f>'Biomass from Ecopath'!A58</f>
        <v>48</v>
      </c>
      <c r="B61" t="str">
        <f>'Biomass from Ecopath'!B58</f>
        <v>Herring2-juve</v>
      </c>
      <c r="C61">
        <f>'Biomass from Ecopath'!C58</f>
        <v>6.3545759999999998</v>
      </c>
      <c r="D61" s="2">
        <v>0</v>
      </c>
      <c r="E61" s="2">
        <v>1</v>
      </c>
      <c r="F61" s="17">
        <f t="shared" si="0"/>
        <v>1.7130511766716539E-2</v>
      </c>
      <c r="G61" s="14">
        <f t="shared" si="7"/>
        <v>0</v>
      </c>
      <c r="H61" s="24">
        <f t="shared" si="1"/>
        <v>0</v>
      </c>
      <c r="I61" s="29">
        <f t="shared" si="8"/>
        <v>0</v>
      </c>
      <c r="J61" s="28">
        <f t="shared" si="9"/>
        <v>0</v>
      </c>
      <c r="K61" s="15">
        <f t="shared" si="2"/>
        <v>0</v>
      </c>
      <c r="L61" s="34" t="str">
        <f t="shared" si="10"/>
        <v>Herring2-juve</v>
      </c>
      <c r="M61" s="36">
        <f t="shared" si="21"/>
        <v>0</v>
      </c>
      <c r="N61" s="13">
        <f t="shared" si="11"/>
        <v>0</v>
      </c>
      <c r="O61" s="39">
        <f t="shared" si="22"/>
        <v>0</v>
      </c>
      <c r="P61" s="39">
        <f t="shared" si="23"/>
        <v>0</v>
      </c>
      <c r="Q61" s="2">
        <f t="shared" si="6"/>
        <v>-1</v>
      </c>
    </row>
    <row r="62" spans="1:17" x14ac:dyDescent="0.35">
      <c r="A62" s="2">
        <f>'Biomass from Ecopath'!A59</f>
        <v>49</v>
      </c>
      <c r="B62" t="str">
        <f>'Biomass from Ecopath'!B59</f>
        <v>Herring3-mat</v>
      </c>
      <c r="C62">
        <f>'Biomass from Ecopath'!C59</f>
        <v>12</v>
      </c>
      <c r="D62" s="2">
        <v>0</v>
      </c>
      <c r="E62" s="2">
        <v>1</v>
      </c>
      <c r="F62" s="17">
        <f t="shared" si="0"/>
        <v>3.2349308781671422E-2</v>
      </c>
      <c r="G62" s="14">
        <f t="shared" si="7"/>
        <v>0</v>
      </c>
      <c r="H62" s="24">
        <f t="shared" si="1"/>
        <v>0</v>
      </c>
      <c r="I62" s="29">
        <f t="shared" si="8"/>
        <v>0</v>
      </c>
      <c r="J62" s="28">
        <f t="shared" si="9"/>
        <v>0</v>
      </c>
      <c r="K62" s="15">
        <f t="shared" si="2"/>
        <v>0</v>
      </c>
      <c r="L62" s="34" t="str">
        <f t="shared" si="10"/>
        <v>Herring3-mat</v>
      </c>
      <c r="M62" s="36">
        <f t="shared" si="21"/>
        <v>0</v>
      </c>
      <c r="N62" s="13">
        <f t="shared" si="11"/>
        <v>0</v>
      </c>
      <c r="O62" s="39">
        <f t="shared" si="22"/>
        <v>0</v>
      </c>
      <c r="P62" s="39">
        <f t="shared" si="23"/>
        <v>0</v>
      </c>
      <c r="Q62" s="2">
        <f t="shared" si="6"/>
        <v>-1</v>
      </c>
    </row>
    <row r="63" spans="1:17" x14ac:dyDescent="0.35">
      <c r="A63" s="2">
        <f>'Biomass from Ecopath'!A60</f>
        <v>50</v>
      </c>
      <c r="B63" t="str">
        <f>'Biomass from Ecopath'!B60</f>
        <v>Offshore_prey</v>
      </c>
      <c r="C63">
        <f>'Biomass from Ecopath'!C60</f>
        <v>26</v>
      </c>
      <c r="D63" s="2">
        <v>0</v>
      </c>
      <c r="E63" s="2">
        <v>1</v>
      </c>
      <c r="F63" s="17">
        <f t="shared" si="0"/>
        <v>7.0090169026954752E-2</v>
      </c>
      <c r="G63" s="14">
        <f t="shared" si="7"/>
        <v>0</v>
      </c>
      <c r="H63" s="24">
        <f t="shared" si="1"/>
        <v>0</v>
      </c>
      <c r="I63" s="29">
        <f t="shared" si="8"/>
        <v>0</v>
      </c>
      <c r="J63" s="28">
        <f t="shared" si="9"/>
        <v>0</v>
      </c>
      <c r="K63" s="15">
        <f t="shared" si="2"/>
        <v>0</v>
      </c>
      <c r="L63" s="34" t="str">
        <f t="shared" si="10"/>
        <v>Offshore_prey</v>
      </c>
      <c r="M63" s="36">
        <f t="shared" si="21"/>
        <v>0</v>
      </c>
      <c r="N63" s="13">
        <f t="shared" si="11"/>
        <v>0</v>
      </c>
      <c r="O63" s="39">
        <f t="shared" si="22"/>
        <v>0</v>
      </c>
      <c r="P63" s="39">
        <f t="shared" si="23"/>
        <v>0</v>
      </c>
      <c r="Q63" s="2">
        <f t="shared" si="6"/>
        <v>-1</v>
      </c>
    </row>
    <row r="64" spans="1:17" x14ac:dyDescent="0.35">
      <c r="A64" s="2">
        <f>'Biomass from Ecopath'!A61</f>
        <v>51</v>
      </c>
      <c r="B64" t="str">
        <f>'Biomass from Ecopath'!B61</f>
        <v>Small_Forage_Fish</v>
      </c>
      <c r="C64">
        <f>'Biomass from Ecopath'!C61</f>
        <v>17.5</v>
      </c>
      <c r="D64" s="2">
        <v>1</v>
      </c>
      <c r="E64" s="2">
        <v>0.2</v>
      </c>
      <c r="F64" s="17">
        <f t="shared" si="0"/>
        <v>4.7176075306604164E-2</v>
      </c>
      <c r="G64" s="14">
        <f t="shared" si="7"/>
        <v>3.5</v>
      </c>
      <c r="H64" s="24">
        <f t="shared" si="1"/>
        <v>6.3360713199194438E-2</v>
      </c>
      <c r="I64" s="29">
        <f t="shared" si="8"/>
        <v>6.3360713199194438E-2</v>
      </c>
      <c r="J64" s="28">
        <f t="shared" si="9"/>
        <v>1</v>
      </c>
      <c r="K64" s="15">
        <f t="shared" si="2"/>
        <v>6.6666666666666666E-2</v>
      </c>
      <c r="L64" s="34" t="str">
        <f t="shared" si="10"/>
        <v>Small_Forage_Fish</v>
      </c>
      <c r="M64" s="36">
        <f t="shared" si="21"/>
        <v>6.3360713199194438E-2</v>
      </c>
      <c r="N64" s="13">
        <f t="shared" si="11"/>
        <v>6.3360713199194438E-2</v>
      </c>
      <c r="O64" s="39">
        <f t="shared" si="22"/>
        <v>3.6206121828111109E-3</v>
      </c>
      <c r="P64" s="39">
        <f t="shared" si="23"/>
        <v>1.2738853503184716E-2</v>
      </c>
      <c r="Q64" s="2">
        <f t="shared" si="6"/>
        <v>-4.3771043771043697E-2</v>
      </c>
    </row>
    <row r="65" spans="1:17" x14ac:dyDescent="0.35">
      <c r="A65" s="2">
        <f>'Biomass from Ecopath'!A62</f>
        <v>52</v>
      </c>
      <c r="B65" t="str">
        <f>'Biomass from Ecopath'!B62</f>
        <v>ZF1-ICT</v>
      </c>
      <c r="C65">
        <f>'Biomass from Ecopath'!C62</f>
        <v>1.3</v>
      </c>
      <c r="D65" s="2">
        <v>1</v>
      </c>
      <c r="E65" s="2">
        <v>1</v>
      </c>
      <c r="F65" s="17">
        <f t="shared" si="0"/>
        <v>3.5045084513477378E-3</v>
      </c>
      <c r="G65" s="14">
        <f t="shared" si="7"/>
        <v>1.3</v>
      </c>
      <c r="H65" s="24">
        <f t="shared" si="1"/>
        <v>2.3533979188272221E-2</v>
      </c>
      <c r="I65" s="29">
        <f t="shared" si="8"/>
        <v>2.3533979188272221E-2</v>
      </c>
      <c r="J65" s="28">
        <f t="shared" si="9"/>
        <v>1</v>
      </c>
      <c r="K65" s="15">
        <f t="shared" si="2"/>
        <v>6.6666666666666666E-2</v>
      </c>
      <c r="L65" s="34" t="str">
        <f t="shared" si="10"/>
        <v>ZF1-ICT</v>
      </c>
      <c r="M65" s="36">
        <f t="shared" si="21"/>
        <v>2.3533979188272221E-2</v>
      </c>
      <c r="N65" s="13">
        <f t="shared" si="11"/>
        <v>2.3533979188272221E-2</v>
      </c>
      <c r="O65" s="39">
        <f t="shared" si="22"/>
        <v>1.8103060914055554E-2</v>
      </c>
      <c r="P65" s="39">
        <f t="shared" si="23"/>
        <v>6.369426751592358E-2</v>
      </c>
      <c r="Q65" s="2">
        <f t="shared" si="6"/>
        <v>0.6569428238039674</v>
      </c>
    </row>
    <row r="66" spans="1:17" x14ac:dyDescent="0.35">
      <c r="A66" s="2">
        <f>'Biomass from Ecopath'!A63</f>
        <v>53</v>
      </c>
      <c r="B66" t="str">
        <f>'Biomass from Ecopath'!B63</f>
        <v>ZC1-EUP</v>
      </c>
      <c r="C66">
        <f>'Biomass from Ecopath'!C63</f>
        <v>11.7</v>
      </c>
      <c r="D66" s="2">
        <v>1</v>
      </c>
      <c r="E66" s="2">
        <v>0.5</v>
      </c>
      <c r="F66" s="17">
        <f t="shared" si="0"/>
        <v>3.1540576062129635E-2</v>
      </c>
      <c r="G66" s="14">
        <f t="shared" si="7"/>
        <v>5.85</v>
      </c>
      <c r="H66" s="24">
        <f t="shared" si="1"/>
        <v>0.10590290634722498</v>
      </c>
      <c r="I66" s="29">
        <f t="shared" si="8"/>
        <v>0.10590290634722498</v>
      </c>
      <c r="J66" s="28">
        <f t="shared" si="9"/>
        <v>1</v>
      </c>
      <c r="K66" s="15">
        <f t="shared" si="2"/>
        <v>6.6666666666666666E-2</v>
      </c>
      <c r="L66" s="34" t="str">
        <f t="shared" si="10"/>
        <v>ZC1-EUP</v>
      </c>
      <c r="M66" s="36">
        <f t="shared" si="21"/>
        <v>0.10590290634722498</v>
      </c>
      <c r="N66" s="13">
        <f t="shared" si="11"/>
        <v>0.10590290634722498</v>
      </c>
      <c r="O66" s="39">
        <f t="shared" si="22"/>
        <v>9.0515304570277771E-3</v>
      </c>
      <c r="P66" s="39">
        <f t="shared" si="23"/>
        <v>3.184713375796179E-2</v>
      </c>
      <c r="Q66" s="2">
        <f t="shared" si="6"/>
        <v>0.40039447731755429</v>
      </c>
    </row>
    <row r="67" spans="1:17" x14ac:dyDescent="0.35">
      <c r="A67" s="2">
        <f>'Biomass from Ecopath'!A64</f>
        <v>54</v>
      </c>
      <c r="B67" t="str">
        <f>'Biomass from Ecopath'!B64</f>
        <v>ZC2-AMP</v>
      </c>
      <c r="C67">
        <f>'Biomass from Ecopath'!C64</f>
        <v>4.8</v>
      </c>
      <c r="D67" s="2">
        <v>1</v>
      </c>
      <c r="E67" s="2">
        <v>3</v>
      </c>
      <c r="F67" s="17">
        <f t="shared" si="0"/>
        <v>1.2939723512668569E-2</v>
      </c>
      <c r="G67" s="14">
        <f t="shared" si="7"/>
        <v>14.399999999999999</v>
      </c>
      <c r="H67" s="24">
        <f t="shared" si="1"/>
        <v>0.26068407716239994</v>
      </c>
      <c r="I67" s="29">
        <f t="shared" si="8"/>
        <v>0.26068407716239994</v>
      </c>
      <c r="J67" s="28">
        <f t="shared" si="9"/>
        <v>1</v>
      </c>
      <c r="K67" s="15">
        <f t="shared" si="2"/>
        <v>6.6666666666666666E-2</v>
      </c>
      <c r="L67" s="34" t="str">
        <f t="shared" si="10"/>
        <v>ZC2-AMP</v>
      </c>
      <c r="M67" s="36">
        <f t="shared" si="21"/>
        <v>0.26068407716239994</v>
      </c>
      <c r="N67" s="13">
        <f t="shared" si="11"/>
        <v>0.26068407716239994</v>
      </c>
      <c r="O67" s="39">
        <f t="shared" si="22"/>
        <v>5.4309182742166652E-2</v>
      </c>
      <c r="P67" s="39">
        <f t="shared" si="23"/>
        <v>0.19108280254777069</v>
      </c>
      <c r="Q67" s="2">
        <f t="shared" si="6"/>
        <v>0.88746123172352676</v>
      </c>
    </row>
    <row r="68" spans="1:17" x14ac:dyDescent="0.35">
      <c r="A68" s="2">
        <f>'Biomass from Ecopath'!A65</f>
        <v>55</v>
      </c>
      <c r="B68" t="str">
        <f>'Biomass from Ecopath'!B65</f>
        <v>ZC3-DEC</v>
      </c>
      <c r="C68">
        <f>'Biomass from Ecopath'!C65</f>
        <v>2.6</v>
      </c>
      <c r="D68" s="2">
        <v>1</v>
      </c>
      <c r="E68" s="2">
        <v>3</v>
      </c>
      <c r="F68" s="17">
        <f t="shared" si="0"/>
        <v>7.0090169026954755E-3</v>
      </c>
      <c r="G68" s="14">
        <f t="shared" si="7"/>
        <v>7.8000000000000007</v>
      </c>
      <c r="H68" s="24">
        <f t="shared" si="1"/>
        <v>0.14120387512963334</v>
      </c>
      <c r="I68" s="29">
        <f t="shared" si="8"/>
        <v>0.14120387512963334</v>
      </c>
      <c r="J68" s="28">
        <f t="shared" si="9"/>
        <v>1</v>
      </c>
      <c r="K68" s="15">
        <f t="shared" si="2"/>
        <v>6.6666666666666666E-2</v>
      </c>
      <c r="L68" s="34" t="str">
        <f t="shared" si="10"/>
        <v>ZC3-DEC</v>
      </c>
      <c r="M68" s="36">
        <f t="shared" si="21"/>
        <v>0.14120387512963334</v>
      </c>
      <c r="N68" s="13">
        <f t="shared" si="11"/>
        <v>0.14120387512963334</v>
      </c>
      <c r="O68" s="39">
        <f t="shared" si="22"/>
        <v>5.4309182742166666E-2</v>
      </c>
      <c r="P68" s="39">
        <f t="shared" si="23"/>
        <v>0.19108280254777074</v>
      </c>
      <c r="Q68" s="2">
        <f t="shared" si="6"/>
        <v>0.88746123172352676</v>
      </c>
    </row>
    <row r="69" spans="1:17" x14ac:dyDescent="0.35">
      <c r="A69" s="2">
        <f>'Biomass from Ecopath'!A66</f>
        <v>56</v>
      </c>
      <c r="B69" t="str">
        <f>'Biomass from Ecopath'!B66</f>
        <v>ZC4-CLG</v>
      </c>
      <c r="C69">
        <f>'Biomass from Ecopath'!C66</f>
        <v>8</v>
      </c>
      <c r="D69" s="2">
        <v>1</v>
      </c>
      <c r="E69" s="2">
        <v>1</v>
      </c>
      <c r="F69" s="17">
        <f t="shared" si="0"/>
        <v>2.1566205854447618E-2</v>
      </c>
      <c r="G69" s="14">
        <f t="shared" si="7"/>
        <v>8</v>
      </c>
      <c r="H69" s="24">
        <f t="shared" si="1"/>
        <v>0.14482448731244443</v>
      </c>
      <c r="I69" s="29">
        <f t="shared" si="8"/>
        <v>0.14482448731244443</v>
      </c>
      <c r="J69" s="28">
        <f t="shared" si="9"/>
        <v>1</v>
      </c>
      <c r="K69" s="15">
        <f t="shared" si="2"/>
        <v>6.6666666666666666E-2</v>
      </c>
      <c r="L69" s="34" t="str">
        <f t="shared" si="10"/>
        <v>ZC4-CLG</v>
      </c>
      <c r="M69" s="36">
        <f t="shared" si="21"/>
        <v>0.14482448731244443</v>
      </c>
      <c r="N69" s="13">
        <f t="shared" si="11"/>
        <v>0.14482448731244443</v>
      </c>
      <c r="O69" s="39">
        <f t="shared" si="22"/>
        <v>1.8103060914055554E-2</v>
      </c>
      <c r="P69" s="39">
        <f t="shared" si="23"/>
        <v>6.369426751592358E-2</v>
      </c>
      <c r="Q69" s="2">
        <f t="shared" si="6"/>
        <v>0.6569428238039674</v>
      </c>
    </row>
    <row r="70" spans="1:17" x14ac:dyDescent="0.35">
      <c r="A70" s="2">
        <f>'Biomass from Ecopath'!A67</f>
        <v>57</v>
      </c>
      <c r="B70" t="str">
        <f>'Biomass from Ecopath'!B67</f>
        <v>ZC5-CSM</v>
      </c>
      <c r="C70">
        <f>'Biomass from Ecopath'!C67</f>
        <v>12.1</v>
      </c>
      <c r="D70" s="2">
        <v>1</v>
      </c>
      <c r="E70" s="2">
        <v>0.8</v>
      </c>
      <c r="F70" s="17">
        <f t="shared" si="0"/>
        <v>3.2618886354852022E-2</v>
      </c>
      <c r="G70" s="14">
        <f t="shared" si="7"/>
        <v>9.68</v>
      </c>
      <c r="H70" s="24">
        <f t="shared" si="1"/>
        <v>0.17523762964805775</v>
      </c>
      <c r="I70" s="29">
        <f t="shared" si="8"/>
        <v>0.17523762964805775</v>
      </c>
      <c r="J70" s="28">
        <f t="shared" si="9"/>
        <v>1</v>
      </c>
      <c r="K70" s="15">
        <f t="shared" si="2"/>
        <v>6.6666666666666666E-2</v>
      </c>
      <c r="L70" s="34" t="str">
        <f t="shared" si="10"/>
        <v>ZC5-CSM</v>
      </c>
      <c r="M70" s="36">
        <f t="shared" si="21"/>
        <v>0.17523762964805775</v>
      </c>
      <c r="N70" s="13">
        <f t="shared" si="11"/>
        <v>0.17523762964805775</v>
      </c>
      <c r="O70" s="39">
        <f t="shared" si="22"/>
        <v>1.448244873124444E-2</v>
      </c>
      <c r="P70" s="39">
        <f t="shared" si="23"/>
        <v>5.0955414012738849E-2</v>
      </c>
      <c r="Q70" s="2">
        <f t="shared" si="6"/>
        <v>0.58437935843793587</v>
      </c>
    </row>
    <row r="71" spans="1:17" x14ac:dyDescent="0.35">
      <c r="A71" s="2">
        <f>'Biomass from Ecopath'!A68</f>
        <v>58</v>
      </c>
      <c r="B71" t="str">
        <f>'Biomass from Ecopath'!B68</f>
        <v>ZS1-JEL</v>
      </c>
      <c r="C71">
        <f>'Biomass from Ecopath'!C68</f>
        <v>3</v>
      </c>
      <c r="D71" s="2">
        <v>0</v>
      </c>
      <c r="E71" s="2">
        <v>1</v>
      </c>
      <c r="F71" s="17">
        <f t="shared" ref="F71:F85" si="24">C71/$C$90</f>
        <v>8.0873271954178556E-3</v>
      </c>
      <c r="G71" s="14">
        <f t="shared" si="7"/>
        <v>0</v>
      </c>
      <c r="H71" s="24">
        <f t="shared" ref="H71:H85" si="25">G71/$G$90</f>
        <v>0</v>
      </c>
      <c r="I71" s="29">
        <f t="shared" si="8"/>
        <v>0</v>
      </c>
      <c r="J71" s="28">
        <f t="shared" si="9"/>
        <v>0</v>
      </c>
      <c r="K71" s="15">
        <f t="shared" ref="K71:K85" si="26">J71/$J$90</f>
        <v>0</v>
      </c>
      <c r="L71" s="34" t="str">
        <f t="shared" si="10"/>
        <v>ZS1-JEL</v>
      </c>
      <c r="M71" s="36">
        <f t="shared" si="21"/>
        <v>0</v>
      </c>
      <c r="N71" s="13">
        <f t="shared" si="11"/>
        <v>0</v>
      </c>
      <c r="O71" s="39">
        <f t="shared" si="22"/>
        <v>0</v>
      </c>
      <c r="P71" s="39">
        <f t="shared" si="23"/>
        <v>0</v>
      </c>
      <c r="Q71" s="2">
        <f t="shared" ref="Q71:Q85" si="27">($A$85*P71-1)/(($A$85-2)*P71+1)</f>
        <v>-1</v>
      </c>
    </row>
    <row r="72" spans="1:17" x14ac:dyDescent="0.35">
      <c r="A72" s="2">
        <f>'Biomass from Ecopath'!A69</f>
        <v>59</v>
      </c>
      <c r="B72" t="str">
        <f>'Biomass from Ecopath'!B69</f>
        <v>ZS2-CTH</v>
      </c>
      <c r="C72">
        <f>'Biomass from Ecopath'!C69</f>
        <v>9.8000000000000007</v>
      </c>
      <c r="D72" s="2">
        <v>1</v>
      </c>
      <c r="E72" s="2">
        <v>0.1</v>
      </c>
      <c r="F72" s="17">
        <f t="shared" si="24"/>
        <v>2.6418602171698332E-2</v>
      </c>
      <c r="G72" s="14">
        <f t="shared" si="7"/>
        <v>0.98000000000000009</v>
      </c>
      <c r="H72" s="24">
        <f t="shared" si="25"/>
        <v>1.7740999695774442E-2</v>
      </c>
      <c r="I72" s="29">
        <f t="shared" si="8"/>
        <v>1.7740999695774442E-2</v>
      </c>
      <c r="J72" s="28">
        <f t="shared" si="9"/>
        <v>1</v>
      </c>
      <c r="K72" s="15">
        <f t="shared" si="26"/>
        <v>6.6666666666666666E-2</v>
      </c>
      <c r="L72" s="34" t="str">
        <f t="shared" si="10"/>
        <v>ZS2-CTH</v>
      </c>
      <c r="M72" s="36">
        <f t="shared" si="21"/>
        <v>1.7740999695774442E-2</v>
      </c>
      <c r="N72" s="13">
        <f t="shared" si="11"/>
        <v>1.7740999695774442E-2</v>
      </c>
      <c r="O72" s="39">
        <f t="shared" si="22"/>
        <v>1.810306091405555E-3</v>
      </c>
      <c r="P72" s="39">
        <f t="shared" si="23"/>
        <v>6.3694267515923561E-3</v>
      </c>
      <c r="Q72" s="2">
        <f t="shared" si="27"/>
        <v>-0.37444933920704854</v>
      </c>
    </row>
    <row r="73" spans="1:17" x14ac:dyDescent="0.35">
      <c r="A73" s="2">
        <f>'Biomass from Ecopath'!A70</f>
        <v>60</v>
      </c>
      <c r="B73" t="str">
        <f>'Biomass from Ecopath'!B70</f>
        <v>ZS3-CHA</v>
      </c>
      <c r="C73">
        <f>'Biomass from Ecopath'!C70</f>
        <v>6.8</v>
      </c>
      <c r="D73" s="2">
        <v>1</v>
      </c>
      <c r="E73" s="2">
        <v>0.1</v>
      </c>
      <c r="F73" s="17">
        <f t="shared" si="24"/>
        <v>1.8331274976280475E-2</v>
      </c>
      <c r="G73" s="14">
        <f t="shared" si="7"/>
        <v>0.68</v>
      </c>
      <c r="H73" s="24">
        <f t="shared" si="25"/>
        <v>1.2310081421557777E-2</v>
      </c>
      <c r="I73" s="29">
        <f t="shared" si="8"/>
        <v>1.2310081421557777E-2</v>
      </c>
      <c r="J73" s="28">
        <f t="shared" si="9"/>
        <v>1</v>
      </c>
      <c r="K73" s="15">
        <f t="shared" si="26"/>
        <v>6.6666666666666666E-2</v>
      </c>
      <c r="L73" s="34" t="str">
        <f t="shared" si="10"/>
        <v>ZS3-CHA</v>
      </c>
      <c r="M73" s="36">
        <f t="shared" si="21"/>
        <v>1.2310081421557777E-2</v>
      </c>
      <c r="N73" s="13">
        <f t="shared" si="11"/>
        <v>1.2310081421557777E-2</v>
      </c>
      <c r="O73" s="39">
        <f t="shared" si="22"/>
        <v>1.8103060914055555E-3</v>
      </c>
      <c r="P73" s="39">
        <f t="shared" si="23"/>
        <v>6.3694267515923579E-3</v>
      </c>
      <c r="Q73" s="2">
        <f t="shared" si="27"/>
        <v>-0.37444933920704837</v>
      </c>
    </row>
    <row r="74" spans="1:17" x14ac:dyDescent="0.35">
      <c r="A74" s="2">
        <f>'Biomass from Ecopath'!A71</f>
        <v>61</v>
      </c>
      <c r="B74" t="str">
        <f>'Biomass from Ecopath'!B71</f>
        <v>ZS4-LAR</v>
      </c>
      <c r="C74">
        <f>'Biomass from Ecopath'!C71</f>
        <v>3.3</v>
      </c>
      <c r="D74" s="2">
        <v>0</v>
      </c>
      <c r="E74" s="2">
        <v>1</v>
      </c>
      <c r="F74" s="17">
        <f t="shared" si="24"/>
        <v>8.8960599149596423E-3</v>
      </c>
      <c r="G74" s="14">
        <f t="shared" si="7"/>
        <v>0</v>
      </c>
      <c r="H74" s="24">
        <f t="shared" si="25"/>
        <v>0</v>
      </c>
      <c r="I74" s="29">
        <f t="shared" si="8"/>
        <v>0</v>
      </c>
      <c r="J74" s="28">
        <f t="shared" si="9"/>
        <v>0</v>
      </c>
      <c r="K74" s="15">
        <f t="shared" si="26"/>
        <v>0</v>
      </c>
      <c r="L74" s="34" t="str">
        <f t="shared" si="10"/>
        <v>ZS4-LAR</v>
      </c>
      <c r="M74" s="36">
        <f t="shared" si="21"/>
        <v>0</v>
      </c>
      <c r="N74" s="13">
        <f t="shared" si="11"/>
        <v>0</v>
      </c>
      <c r="O74" s="39">
        <f t="shared" si="22"/>
        <v>0</v>
      </c>
      <c r="P74" s="39">
        <f t="shared" si="23"/>
        <v>0</v>
      </c>
      <c r="Q74" s="2">
        <f t="shared" si="27"/>
        <v>-1</v>
      </c>
    </row>
    <row r="75" spans="1:17" x14ac:dyDescent="0.35">
      <c r="A75" s="2">
        <f>'Biomass from Ecopath'!A72</f>
        <v>62</v>
      </c>
      <c r="B75" t="str">
        <f>'Biomass from Ecopath'!B72</f>
        <v>PZ1-CIL</v>
      </c>
      <c r="C75">
        <f>'Biomass from Ecopath'!C72</f>
        <v>9</v>
      </c>
      <c r="D75" s="2">
        <v>0</v>
      </c>
      <c r="E75" s="2">
        <v>1</v>
      </c>
      <c r="F75" s="17">
        <f t="shared" si="24"/>
        <v>2.4261981586253568E-2</v>
      </c>
      <c r="G75" s="14">
        <f t="shared" ref="G75:G85" si="28">C75*D75*E75</f>
        <v>0</v>
      </c>
      <c r="H75" s="24">
        <f t="shared" si="25"/>
        <v>0</v>
      </c>
      <c r="I75" s="29">
        <f t="shared" ref="I75:I85" si="29">H75</f>
        <v>0</v>
      </c>
      <c r="J75" s="28">
        <f t="shared" ref="J75:J85" si="30">IF(G75=0,0,H75/I75)</f>
        <v>0</v>
      </c>
      <c r="K75" s="15">
        <f t="shared" si="26"/>
        <v>0</v>
      </c>
      <c r="L75" s="34" t="str">
        <f t="shared" ref="L75:L85" si="31">B75</f>
        <v>PZ1-CIL</v>
      </c>
      <c r="M75" s="36">
        <f t="shared" si="21"/>
        <v>0</v>
      </c>
      <c r="N75" s="13">
        <f t="shared" ref="N75:N85" si="32">M75</f>
        <v>0</v>
      </c>
      <c r="O75" s="39">
        <f t="shared" si="22"/>
        <v>0</v>
      </c>
      <c r="P75" s="39">
        <f t="shared" si="23"/>
        <v>0</v>
      </c>
      <c r="Q75" s="2">
        <f t="shared" si="27"/>
        <v>-1</v>
      </c>
    </row>
    <row r="76" spans="1:17" x14ac:dyDescent="0.35">
      <c r="A76" s="2">
        <f>'Biomass from Ecopath'!A73</f>
        <v>63</v>
      </c>
      <c r="B76" t="str">
        <f>'Biomass from Ecopath'!B73</f>
        <v>PZ2-DIN</v>
      </c>
      <c r="C76">
        <f>'Biomass from Ecopath'!C73</f>
        <v>10</v>
      </c>
      <c r="D76" s="2">
        <v>0</v>
      </c>
      <c r="E76" s="2">
        <v>1</v>
      </c>
      <c r="F76" s="17">
        <f t="shared" si="24"/>
        <v>2.6957757318059522E-2</v>
      </c>
      <c r="G76" s="14">
        <f t="shared" si="28"/>
        <v>0</v>
      </c>
      <c r="H76" s="24">
        <f t="shared" si="25"/>
        <v>0</v>
      </c>
      <c r="I76" s="29">
        <f t="shared" si="29"/>
        <v>0</v>
      </c>
      <c r="J76" s="28">
        <f t="shared" si="30"/>
        <v>0</v>
      </c>
      <c r="K76" s="15">
        <f t="shared" si="26"/>
        <v>0</v>
      </c>
      <c r="L76" s="34" t="str">
        <f t="shared" si="31"/>
        <v>PZ2-DIN</v>
      </c>
      <c r="M76" s="36">
        <f t="shared" si="21"/>
        <v>0</v>
      </c>
      <c r="N76" s="13">
        <f t="shared" si="32"/>
        <v>0</v>
      </c>
      <c r="O76" s="39">
        <f t="shared" si="22"/>
        <v>0</v>
      </c>
      <c r="P76" s="39">
        <f t="shared" si="23"/>
        <v>0</v>
      </c>
      <c r="Q76" s="2">
        <f t="shared" si="27"/>
        <v>-1</v>
      </c>
    </row>
    <row r="77" spans="1:17" x14ac:dyDescent="0.35">
      <c r="A77" s="2">
        <f>'Biomass from Ecopath'!A74</f>
        <v>64</v>
      </c>
      <c r="B77" t="str">
        <f>'Biomass from Ecopath'!B74</f>
        <v>PZ3-HNF</v>
      </c>
      <c r="C77">
        <f>'Biomass from Ecopath'!C74</f>
        <v>5</v>
      </c>
      <c r="D77" s="2">
        <v>0</v>
      </c>
      <c r="E77" s="2">
        <v>1</v>
      </c>
      <c r="F77" s="17">
        <f t="shared" si="24"/>
        <v>1.3478878659029761E-2</v>
      </c>
      <c r="G77" s="14">
        <f t="shared" si="28"/>
        <v>0</v>
      </c>
      <c r="H77" s="24">
        <f t="shared" si="25"/>
        <v>0</v>
      </c>
      <c r="I77" s="29">
        <f t="shared" si="29"/>
        <v>0</v>
      </c>
      <c r="J77" s="28">
        <f t="shared" si="30"/>
        <v>0</v>
      </c>
      <c r="K77" s="15">
        <f t="shared" si="26"/>
        <v>0</v>
      </c>
      <c r="L77" s="34" t="str">
        <f t="shared" si="31"/>
        <v>PZ3-HNF</v>
      </c>
      <c r="M77" s="36">
        <f t="shared" si="21"/>
        <v>0</v>
      </c>
      <c r="N77" s="13">
        <f t="shared" si="32"/>
        <v>0</v>
      </c>
      <c r="O77" s="39">
        <f t="shared" si="22"/>
        <v>0</v>
      </c>
      <c r="P77" s="39">
        <f t="shared" si="23"/>
        <v>0</v>
      </c>
      <c r="Q77" s="2">
        <f t="shared" si="27"/>
        <v>-1</v>
      </c>
    </row>
    <row r="78" spans="1:17" x14ac:dyDescent="0.35">
      <c r="A78" s="2">
        <f>'Biomass from Ecopath'!A75</f>
        <v>65</v>
      </c>
      <c r="B78" t="str">
        <f>'Biomass from Ecopath'!B75</f>
        <v>Insects</v>
      </c>
      <c r="C78">
        <f>'Biomass from Ecopath'!C75</f>
        <v>2.1</v>
      </c>
      <c r="D78" s="2">
        <v>1</v>
      </c>
      <c r="E78" s="2">
        <v>1</v>
      </c>
      <c r="F78" s="17">
        <f t="shared" si="24"/>
        <v>5.6611290367924996E-3</v>
      </c>
      <c r="G78" s="14">
        <f t="shared" si="28"/>
        <v>2.1</v>
      </c>
      <c r="H78" s="24">
        <f t="shared" si="25"/>
        <v>3.8016427919516663E-2</v>
      </c>
      <c r="I78" s="29">
        <f t="shared" si="29"/>
        <v>3.8016427919516663E-2</v>
      </c>
      <c r="J78" s="28">
        <f t="shared" si="30"/>
        <v>1</v>
      </c>
      <c r="K78" s="15">
        <f t="shared" si="26"/>
        <v>6.6666666666666666E-2</v>
      </c>
      <c r="L78" s="34" t="str">
        <f t="shared" si="31"/>
        <v>Insects</v>
      </c>
      <c r="M78" s="36">
        <f t="shared" si="21"/>
        <v>3.8016427919516663E-2</v>
      </c>
      <c r="N78" s="13">
        <f t="shared" si="32"/>
        <v>3.8016427919516663E-2</v>
      </c>
      <c r="O78" s="39">
        <f t="shared" si="22"/>
        <v>1.8103060914055554E-2</v>
      </c>
      <c r="P78" s="39">
        <f t="shared" si="23"/>
        <v>6.369426751592358E-2</v>
      </c>
      <c r="Q78" s="2">
        <f t="shared" si="27"/>
        <v>0.6569428238039674</v>
      </c>
    </row>
    <row r="79" spans="1:17" x14ac:dyDescent="0.35">
      <c r="A79" s="2">
        <f>'Biomass from Ecopath'!A76</f>
        <v>66</v>
      </c>
      <c r="B79" t="str">
        <f>'Biomass from Ecopath'!B76</f>
        <v>Freshwater_prey</v>
      </c>
      <c r="C79">
        <f>'Biomass from Ecopath'!C76</f>
        <v>10</v>
      </c>
      <c r="D79" s="2">
        <v>0</v>
      </c>
      <c r="E79" s="2">
        <v>1</v>
      </c>
      <c r="F79" s="17">
        <f t="shared" si="24"/>
        <v>2.6957757318059522E-2</v>
      </c>
      <c r="G79" s="14">
        <f t="shared" si="28"/>
        <v>0</v>
      </c>
      <c r="H79" s="24">
        <f t="shared" si="25"/>
        <v>0</v>
      </c>
      <c r="I79" s="29">
        <f t="shared" si="29"/>
        <v>0</v>
      </c>
      <c r="J79" s="28">
        <f t="shared" si="30"/>
        <v>0</v>
      </c>
      <c r="K79" s="15">
        <f t="shared" si="26"/>
        <v>0</v>
      </c>
      <c r="L79" s="34" t="str">
        <f t="shared" si="31"/>
        <v>Freshwater_prey</v>
      </c>
      <c r="M79" s="36">
        <f t="shared" si="21"/>
        <v>0</v>
      </c>
      <c r="N79" s="13">
        <f t="shared" si="32"/>
        <v>0</v>
      </c>
      <c r="O79" s="39">
        <f t="shared" si="22"/>
        <v>0</v>
      </c>
      <c r="P79" s="39">
        <f t="shared" si="23"/>
        <v>0</v>
      </c>
      <c r="Q79" s="2">
        <f t="shared" si="27"/>
        <v>-1</v>
      </c>
    </row>
    <row r="80" spans="1:17" x14ac:dyDescent="0.35">
      <c r="A80" s="2">
        <f>'Biomass from Ecopath'!A77</f>
        <v>67</v>
      </c>
      <c r="B80" t="str">
        <f>'Biomass from Ecopath'!B77</f>
        <v>PP1-DIA</v>
      </c>
      <c r="C80">
        <f>'Biomass from Ecopath'!C77</f>
        <v>53</v>
      </c>
      <c r="D80" s="2">
        <v>0</v>
      </c>
      <c r="E80" s="2">
        <v>1</v>
      </c>
      <c r="F80" s="17">
        <f t="shared" si="24"/>
        <v>0.14287611378571546</v>
      </c>
      <c r="G80" s="14">
        <f t="shared" si="28"/>
        <v>0</v>
      </c>
      <c r="H80" s="24">
        <f t="shared" si="25"/>
        <v>0</v>
      </c>
      <c r="I80" s="29">
        <f t="shared" si="29"/>
        <v>0</v>
      </c>
      <c r="J80" s="28">
        <f t="shared" si="30"/>
        <v>0</v>
      </c>
      <c r="K80" s="15">
        <f t="shared" si="26"/>
        <v>0</v>
      </c>
      <c r="L80" s="34" t="str">
        <f t="shared" si="31"/>
        <v>PP1-DIA</v>
      </c>
      <c r="M80" s="36">
        <f t="shared" si="21"/>
        <v>0</v>
      </c>
      <c r="N80" s="13">
        <f t="shared" si="32"/>
        <v>0</v>
      </c>
      <c r="O80" s="39">
        <f t="shared" si="22"/>
        <v>0</v>
      </c>
      <c r="P80" s="39">
        <f t="shared" si="23"/>
        <v>0</v>
      </c>
      <c r="Q80" s="2">
        <f t="shared" si="27"/>
        <v>-1</v>
      </c>
    </row>
    <row r="81" spans="1:17" x14ac:dyDescent="0.35">
      <c r="A81" s="2">
        <f>'Biomass from Ecopath'!A78</f>
        <v>68</v>
      </c>
      <c r="B81" t="str">
        <f>'Biomass from Ecopath'!B78</f>
        <v>PP2-NAN</v>
      </c>
      <c r="C81">
        <f>'Biomass from Ecopath'!C78</f>
        <v>11</v>
      </c>
      <c r="D81" s="2">
        <v>0</v>
      </c>
      <c r="E81" s="2">
        <v>1</v>
      </c>
      <c r="F81" s="17">
        <f t="shared" si="24"/>
        <v>2.9653533049865472E-2</v>
      </c>
      <c r="G81" s="14">
        <f t="shared" si="28"/>
        <v>0</v>
      </c>
      <c r="H81" s="24">
        <f t="shared" si="25"/>
        <v>0</v>
      </c>
      <c r="I81" s="29">
        <f t="shared" si="29"/>
        <v>0</v>
      </c>
      <c r="J81" s="28">
        <f t="shared" si="30"/>
        <v>0</v>
      </c>
      <c r="K81" s="15">
        <f t="shared" si="26"/>
        <v>0</v>
      </c>
      <c r="L81" s="34" t="str">
        <f t="shared" si="31"/>
        <v>PP2-NAN</v>
      </c>
      <c r="M81" s="36">
        <f t="shared" si="21"/>
        <v>0</v>
      </c>
      <c r="N81" s="13">
        <f t="shared" si="32"/>
        <v>0</v>
      </c>
      <c r="O81" s="39">
        <f t="shared" si="22"/>
        <v>0</v>
      </c>
      <c r="P81" s="39">
        <f t="shared" si="23"/>
        <v>0</v>
      </c>
      <c r="Q81" s="2">
        <f t="shared" si="27"/>
        <v>-1</v>
      </c>
    </row>
    <row r="82" spans="1:17" x14ac:dyDescent="0.35">
      <c r="A82" s="2">
        <f>'Biomass from Ecopath'!A79</f>
        <v>69</v>
      </c>
      <c r="B82" t="str">
        <f>'Biomass from Ecopath'!B79</f>
        <v>PP3-PIC</v>
      </c>
      <c r="C82">
        <f>'Biomass from Ecopath'!C79</f>
        <v>2.2999999999999998</v>
      </c>
      <c r="D82" s="2">
        <v>0</v>
      </c>
      <c r="E82" s="2">
        <v>1</v>
      </c>
      <c r="F82" s="17">
        <f t="shared" si="24"/>
        <v>6.2002841831536896E-3</v>
      </c>
      <c r="G82" s="14">
        <f t="shared" si="28"/>
        <v>0</v>
      </c>
      <c r="H82" s="24">
        <f t="shared" si="25"/>
        <v>0</v>
      </c>
      <c r="I82" s="29">
        <f t="shared" si="29"/>
        <v>0</v>
      </c>
      <c r="J82" s="28">
        <f t="shared" si="30"/>
        <v>0</v>
      </c>
      <c r="K82" s="15">
        <f t="shared" si="26"/>
        <v>0</v>
      </c>
      <c r="L82" s="34" t="str">
        <f t="shared" si="31"/>
        <v>PP3-PIC</v>
      </c>
      <c r="M82" s="36">
        <f t="shared" si="21"/>
        <v>0</v>
      </c>
      <c r="N82" s="13">
        <f t="shared" si="32"/>
        <v>0</v>
      </c>
      <c r="O82" s="39">
        <f t="shared" si="22"/>
        <v>0</v>
      </c>
      <c r="P82" s="39">
        <f t="shared" si="23"/>
        <v>0</v>
      </c>
      <c r="Q82" s="2">
        <f t="shared" si="27"/>
        <v>-1</v>
      </c>
    </row>
    <row r="83" spans="1:17" x14ac:dyDescent="0.35">
      <c r="A83" s="2">
        <f>'Biomass from Ecopath'!A80</f>
        <v>70</v>
      </c>
      <c r="B83" t="str">
        <f>'Biomass from Ecopath'!B80</f>
        <v>BA1-BAC</v>
      </c>
      <c r="C83">
        <f>'Biomass from Ecopath'!C80</f>
        <v>4</v>
      </c>
      <c r="D83" s="2">
        <v>0</v>
      </c>
      <c r="E83" s="2">
        <v>1</v>
      </c>
      <c r="F83" s="17">
        <f t="shared" si="24"/>
        <v>1.0783102927223809E-2</v>
      </c>
      <c r="G83" s="14">
        <f t="shared" si="28"/>
        <v>0</v>
      </c>
      <c r="H83" s="24">
        <f t="shared" si="25"/>
        <v>0</v>
      </c>
      <c r="I83" s="29">
        <f t="shared" si="29"/>
        <v>0</v>
      </c>
      <c r="J83" s="28">
        <f t="shared" si="30"/>
        <v>0</v>
      </c>
      <c r="K83" s="15">
        <f t="shared" si="26"/>
        <v>0</v>
      </c>
      <c r="L83" s="34" t="str">
        <f t="shared" si="31"/>
        <v>BA1-BAC</v>
      </c>
      <c r="M83" s="36">
        <f t="shared" si="21"/>
        <v>0</v>
      </c>
      <c r="N83" s="13">
        <f t="shared" si="32"/>
        <v>0</v>
      </c>
      <c r="O83" s="39">
        <f t="shared" si="22"/>
        <v>0</v>
      </c>
      <c r="P83" s="39">
        <f t="shared" si="23"/>
        <v>0</v>
      </c>
      <c r="Q83" s="2">
        <f t="shared" si="27"/>
        <v>-1</v>
      </c>
    </row>
    <row r="84" spans="1:17" x14ac:dyDescent="0.35">
      <c r="A84" s="2">
        <f>'Biomass from Ecopath'!A81</f>
        <v>71</v>
      </c>
      <c r="B84" t="str">
        <f>'Biomass from Ecopath'!B81</f>
        <v>DET_Close</v>
      </c>
      <c r="C84">
        <f>'Biomass from Ecopath'!C81</f>
        <v>60</v>
      </c>
      <c r="D84" s="2">
        <v>0</v>
      </c>
      <c r="E84" s="2">
        <v>1</v>
      </c>
      <c r="F84" s="17">
        <f t="shared" si="24"/>
        <v>0.16174654390835713</v>
      </c>
      <c r="G84" s="14">
        <f t="shared" si="28"/>
        <v>0</v>
      </c>
      <c r="H84" s="24">
        <f t="shared" si="25"/>
        <v>0</v>
      </c>
      <c r="I84" s="29">
        <f t="shared" si="29"/>
        <v>0</v>
      </c>
      <c r="J84" s="28">
        <f t="shared" si="30"/>
        <v>0</v>
      </c>
      <c r="K84" s="15">
        <f t="shared" si="26"/>
        <v>0</v>
      </c>
      <c r="L84" s="34" t="str">
        <f t="shared" si="31"/>
        <v>DET_Close</v>
      </c>
      <c r="M84" s="36">
        <f t="shared" si="21"/>
        <v>0</v>
      </c>
      <c r="N84" s="13">
        <f t="shared" si="32"/>
        <v>0</v>
      </c>
      <c r="O84" s="39">
        <f t="shared" si="22"/>
        <v>0</v>
      </c>
      <c r="P84" s="39">
        <f t="shared" si="23"/>
        <v>0</v>
      </c>
      <c r="Q84" s="2">
        <f t="shared" si="27"/>
        <v>-1</v>
      </c>
    </row>
    <row r="85" spans="1:17" x14ac:dyDescent="0.35">
      <c r="A85" s="10">
        <f>'Biomass from Ecopath'!A82</f>
        <v>72</v>
      </c>
      <c r="B85" s="11" t="str">
        <f>'Biomass from Ecopath'!B82</f>
        <v>DET_Real</v>
      </c>
      <c r="C85" s="11">
        <f>'Biomass from Ecopath'!C82</f>
        <v>60</v>
      </c>
      <c r="D85" s="10">
        <v>0</v>
      </c>
      <c r="E85" s="2">
        <v>1</v>
      </c>
      <c r="F85" s="19">
        <f t="shared" si="24"/>
        <v>0.16174654390835713</v>
      </c>
      <c r="G85" s="21">
        <f t="shared" si="28"/>
        <v>0</v>
      </c>
      <c r="H85" s="26">
        <f t="shared" si="25"/>
        <v>0</v>
      </c>
      <c r="I85" s="32">
        <f t="shared" si="29"/>
        <v>0</v>
      </c>
      <c r="J85" s="33">
        <f t="shared" si="30"/>
        <v>0</v>
      </c>
      <c r="K85" s="46">
        <f t="shared" si="26"/>
        <v>0</v>
      </c>
      <c r="L85" s="34" t="str">
        <f t="shared" si="31"/>
        <v>DET_Real</v>
      </c>
      <c r="M85" s="36">
        <f t="shared" si="21"/>
        <v>0</v>
      </c>
      <c r="N85" s="13">
        <f t="shared" si="32"/>
        <v>0</v>
      </c>
      <c r="O85" s="43">
        <f t="shared" si="22"/>
        <v>0</v>
      </c>
      <c r="P85" s="43">
        <f t="shared" si="23"/>
        <v>0</v>
      </c>
      <c r="Q85" s="2">
        <f t="shared" si="27"/>
        <v>-1</v>
      </c>
    </row>
    <row r="86" spans="1:17" x14ac:dyDescent="0.35">
      <c r="A86" s="3"/>
      <c r="B86" s="1"/>
      <c r="C86" s="1"/>
      <c r="D86" s="1"/>
      <c r="E86" s="1"/>
      <c r="F86" s="1"/>
      <c r="G86" s="1"/>
      <c r="H86" s="1"/>
      <c r="I86" s="3"/>
      <c r="J86" s="3"/>
      <c r="K86" s="1"/>
      <c r="L86" s="1"/>
      <c r="M86" s="1"/>
      <c r="N86" s="1"/>
      <c r="O86" s="42"/>
      <c r="P86" s="42"/>
      <c r="Q86" s="1"/>
    </row>
    <row r="88" spans="1:17" x14ac:dyDescent="0.35">
      <c r="O88" s="42" t="s">
        <v>126</v>
      </c>
      <c r="P88" s="42"/>
    </row>
    <row r="89" spans="1:17" x14ac:dyDescent="0.35">
      <c r="B89" s="1"/>
      <c r="C89" s="4" t="s">
        <v>109</v>
      </c>
      <c r="D89" s="4" t="s">
        <v>112</v>
      </c>
      <c r="E89" s="4"/>
      <c r="F89" s="4" t="s">
        <v>111</v>
      </c>
      <c r="G89" s="4" t="s">
        <v>108</v>
      </c>
      <c r="H89" s="5" t="s">
        <v>110</v>
      </c>
      <c r="J89" s="4" t="s">
        <v>120</v>
      </c>
      <c r="M89" t="s">
        <v>107</v>
      </c>
      <c r="O89" s="39">
        <f>SUM(O7:O85)</f>
        <v>0.28421805635067215</v>
      </c>
    </row>
    <row r="90" spans="1:17" x14ac:dyDescent="0.35">
      <c r="B90" s="6" t="s">
        <v>107</v>
      </c>
      <c r="C90" s="16">
        <f>SUM(C7:C85)</f>
        <v>370.95073904018</v>
      </c>
      <c r="D90" s="3">
        <f>SUM(D7:D85)</f>
        <v>15</v>
      </c>
      <c r="E90" s="3"/>
      <c r="F90" s="27">
        <f>SUM(F7:F85)</f>
        <v>1.0000000000000002</v>
      </c>
      <c r="G90" s="23">
        <f>SUM(G7:G85)</f>
        <v>55.239277199999997</v>
      </c>
      <c r="H90" s="27">
        <f>SUM(H7:H85)</f>
        <v>1.0000000000000002</v>
      </c>
      <c r="I90" s="27"/>
      <c r="J90" s="27">
        <f>SUM(J7:J85)</f>
        <v>15</v>
      </c>
      <c r="K90" s="27"/>
      <c r="L90" s="27"/>
      <c r="M90" s="27">
        <f>SUM(M7:M85)</f>
        <v>1.0000000000000002</v>
      </c>
    </row>
  </sheetData>
  <conditionalFormatting sqref="M7:M8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01E55-C20C-4F12-A3B8-0F042080885D}">
  <dimension ref="A1:H82"/>
  <sheetViews>
    <sheetView topLeftCell="A34" workbookViewId="0">
      <selection activeCell="D43" sqref="D43"/>
    </sheetView>
  </sheetViews>
  <sheetFormatPr defaultRowHeight="14.5" x14ac:dyDescent="0.35"/>
  <cols>
    <col min="1" max="1" width="17.26953125" style="2" customWidth="1"/>
    <col min="2" max="2" width="14.6328125" style="2" customWidth="1"/>
    <col min="3" max="3" width="17.54296875" style="2" customWidth="1"/>
    <col min="4" max="4" width="20.36328125" style="2" customWidth="1"/>
    <col min="5" max="6" width="20.08984375" style="2" customWidth="1"/>
    <col min="7" max="7" width="14.453125" style="2" customWidth="1"/>
    <col min="8" max="8" width="12" style="2" customWidth="1"/>
  </cols>
  <sheetData>
    <row r="1" spans="1:8" x14ac:dyDescent="0.35">
      <c r="A1" s="3" t="s">
        <v>93</v>
      </c>
      <c r="B1" s="2" t="s">
        <v>124</v>
      </c>
    </row>
    <row r="2" spans="1:8" x14ac:dyDescent="0.35">
      <c r="D2" s="3" t="s">
        <v>86</v>
      </c>
    </row>
    <row r="3" spans="1:8" x14ac:dyDescent="0.35">
      <c r="A3" s="4" t="s">
        <v>92</v>
      </c>
      <c r="B3" s="4" t="s">
        <v>9</v>
      </c>
      <c r="C3" s="4" t="s">
        <v>94</v>
      </c>
      <c r="D3" s="4" t="s">
        <v>89</v>
      </c>
      <c r="E3" s="4" t="s">
        <v>90</v>
      </c>
      <c r="F3" s="4" t="s">
        <v>133</v>
      </c>
      <c r="G3" s="4" t="s">
        <v>87</v>
      </c>
      <c r="H3" s="4" t="s">
        <v>88</v>
      </c>
    </row>
    <row r="4" spans="1:8" x14ac:dyDescent="0.35">
      <c r="A4" s="2">
        <v>1</v>
      </c>
      <c r="B4" s="2" t="s">
        <v>10</v>
      </c>
      <c r="C4" s="2">
        <v>2.5999999999999998E-4</v>
      </c>
    </row>
    <row r="5" spans="1:8" x14ac:dyDescent="0.35">
      <c r="A5" s="2">
        <v>2</v>
      </c>
      <c r="B5" s="2" t="s">
        <v>11</v>
      </c>
      <c r="C5" s="2">
        <v>3.5000000000000001E-3</v>
      </c>
    </row>
    <row r="6" spans="1:8" x14ac:dyDescent="0.35">
      <c r="A6" s="2">
        <v>3</v>
      </c>
      <c r="B6" s="2" t="s">
        <v>130</v>
      </c>
      <c r="C6" s="2">
        <v>8.8000000000000005E-3</v>
      </c>
    </row>
    <row r="7" spans="1:8" x14ac:dyDescent="0.35">
      <c r="A7" s="2">
        <v>4</v>
      </c>
      <c r="B7" s="2" t="s">
        <v>12</v>
      </c>
      <c r="C7" s="2">
        <v>0.08</v>
      </c>
    </row>
    <row r="8" spans="1:8" x14ac:dyDescent="0.35">
      <c r="A8" s="2">
        <v>5</v>
      </c>
      <c r="B8" s="2" t="s">
        <v>13</v>
      </c>
      <c r="C8" s="2">
        <v>4.3999999999999997E-2</v>
      </c>
    </row>
    <row r="9" spans="1:8" x14ac:dyDescent="0.35">
      <c r="A9" s="2">
        <v>6</v>
      </c>
      <c r="B9" s="2" t="s">
        <v>14</v>
      </c>
      <c r="C9" s="2">
        <v>0.16</v>
      </c>
    </row>
    <row r="10" spans="1:8" x14ac:dyDescent="0.35">
      <c r="A10" s="2">
        <v>7</v>
      </c>
      <c r="B10" s="2" t="s">
        <v>15</v>
      </c>
      <c r="C10" s="2">
        <v>3.5999999999999997E-2</v>
      </c>
    </row>
    <row r="11" spans="1:8" x14ac:dyDescent="0.35">
      <c r="A11" s="2">
        <v>8</v>
      </c>
      <c r="B11" s="2" t="s">
        <v>131</v>
      </c>
      <c r="C11" s="2">
        <v>1</v>
      </c>
    </row>
    <row r="12" spans="1:8" x14ac:dyDescent="0.35">
      <c r="A12" s="2">
        <v>9</v>
      </c>
      <c r="B12" s="2" t="s">
        <v>132</v>
      </c>
      <c r="C12" s="2">
        <v>4.5</v>
      </c>
    </row>
    <row r="13" spans="1:8" x14ac:dyDescent="0.35">
      <c r="B13" s="2" t="s">
        <v>16</v>
      </c>
    </row>
    <row r="14" spans="1:8" x14ac:dyDescent="0.35">
      <c r="A14" s="2">
        <v>10</v>
      </c>
      <c r="B14" s="2" t="s">
        <v>17</v>
      </c>
      <c r="C14" s="2">
        <v>0.30989040000000001</v>
      </c>
    </row>
    <row r="15" spans="1:8" x14ac:dyDescent="0.35">
      <c r="A15" s="2">
        <v>11</v>
      </c>
      <c r="B15" s="2" t="s">
        <v>18</v>
      </c>
      <c r="C15" s="2">
        <v>2.2669760000000001</v>
      </c>
    </row>
    <row r="16" spans="1:8" x14ac:dyDescent="0.35">
      <c r="A16" s="2">
        <v>12</v>
      </c>
      <c r="B16" s="2" t="s">
        <v>19</v>
      </c>
      <c r="C16" s="2">
        <v>1.9</v>
      </c>
    </row>
    <row r="17" spans="1:3" x14ac:dyDescent="0.35">
      <c r="A17" s="2">
        <v>13</v>
      </c>
      <c r="B17" s="2" t="s">
        <v>20</v>
      </c>
      <c r="C17" s="2">
        <v>4.4492649999999996</v>
      </c>
    </row>
    <row r="18" spans="1:3" x14ac:dyDescent="0.35">
      <c r="A18" s="2">
        <v>14</v>
      </c>
      <c r="B18" s="2" t="s">
        <v>21</v>
      </c>
      <c r="C18" s="2">
        <v>3.3999999999999998E-3</v>
      </c>
    </row>
    <row r="19" spans="1:3" x14ac:dyDescent="0.35">
      <c r="A19" s="2">
        <v>15</v>
      </c>
      <c r="B19" s="2" t="s">
        <v>22</v>
      </c>
      <c r="C19" s="2">
        <v>0.18</v>
      </c>
    </row>
    <row r="20" spans="1:3" x14ac:dyDescent="0.35">
      <c r="A20" s="2">
        <v>16</v>
      </c>
      <c r="B20" s="2" t="s">
        <v>23</v>
      </c>
      <c r="C20" s="2">
        <v>3.32E-3</v>
      </c>
    </row>
    <row r="21" spans="1:3" x14ac:dyDescent="0.35">
      <c r="A21" s="2">
        <v>17</v>
      </c>
      <c r="B21" s="2" t="s">
        <v>24</v>
      </c>
      <c r="C21" s="2">
        <v>0.14000000000000001</v>
      </c>
    </row>
    <row r="22" spans="1:3" x14ac:dyDescent="0.35">
      <c r="A22" s="2">
        <v>18</v>
      </c>
      <c r="B22" s="2" t="s">
        <v>25</v>
      </c>
      <c r="C22" s="2">
        <v>6.6E-3</v>
      </c>
    </row>
    <row r="23" spans="1:3" x14ac:dyDescent="0.35">
      <c r="A23" s="2">
        <v>19</v>
      </c>
      <c r="B23" s="2" t="s">
        <v>26</v>
      </c>
      <c r="C23" s="2">
        <v>0.18</v>
      </c>
    </row>
    <row r="24" spans="1:3" x14ac:dyDescent="0.35">
      <c r="B24" s="2" t="s">
        <v>27</v>
      </c>
    </row>
    <row r="25" spans="1:3" x14ac:dyDescent="0.35">
      <c r="A25" s="2">
        <v>20</v>
      </c>
      <c r="B25" s="2" t="s">
        <v>28</v>
      </c>
      <c r="C25" s="54">
        <v>1.2999999999999999E-5</v>
      </c>
    </row>
    <row r="26" spans="1:3" x14ac:dyDescent="0.35">
      <c r="A26" s="2">
        <v>21</v>
      </c>
      <c r="B26" s="2" t="s">
        <v>29</v>
      </c>
      <c r="C26" s="54">
        <v>3.1364380000000001E-4</v>
      </c>
    </row>
    <row r="27" spans="1:3" x14ac:dyDescent="0.35">
      <c r="A27" s="2">
        <v>22</v>
      </c>
      <c r="B27" s="2" t="s">
        <v>30</v>
      </c>
      <c r="C27" s="54">
        <v>3.9190960000000004E-3</v>
      </c>
    </row>
    <row r="28" spans="1:3" x14ac:dyDescent="0.35">
      <c r="A28" s="2">
        <v>23</v>
      </c>
      <c r="B28" s="2" t="s">
        <v>31</v>
      </c>
      <c r="C28" s="54">
        <v>7.9950490000000006E-3</v>
      </c>
    </row>
    <row r="29" spans="1:3" x14ac:dyDescent="0.35">
      <c r="A29" s="2">
        <v>24</v>
      </c>
      <c r="B29" s="2" t="s">
        <v>32</v>
      </c>
      <c r="C29" s="2">
        <v>0.24278150000000001</v>
      </c>
    </row>
    <row r="30" spans="1:3" x14ac:dyDescent="0.35">
      <c r="A30" s="2">
        <v>25</v>
      </c>
      <c r="B30" s="2" t="s">
        <v>33</v>
      </c>
      <c r="C30" s="2">
        <v>0.30424639999999997</v>
      </c>
    </row>
    <row r="31" spans="1:3" x14ac:dyDescent="0.35">
      <c r="B31" s="2" t="s">
        <v>34</v>
      </c>
    </row>
    <row r="32" spans="1:3" x14ac:dyDescent="0.35">
      <c r="A32" s="2">
        <v>26</v>
      </c>
      <c r="B32" s="2" t="s">
        <v>35</v>
      </c>
      <c r="C32" s="54">
        <v>6.6317280000000001E-5</v>
      </c>
    </row>
    <row r="33" spans="1:3" x14ac:dyDescent="0.35">
      <c r="A33" s="2">
        <v>27</v>
      </c>
      <c r="B33" s="2" t="s">
        <v>36</v>
      </c>
      <c r="C33" s="2">
        <v>1.6000000000000001E-3</v>
      </c>
    </row>
    <row r="34" spans="1:3" x14ac:dyDescent="0.35">
      <c r="A34" s="2">
        <v>28</v>
      </c>
      <c r="B34" s="2" t="s">
        <v>37</v>
      </c>
      <c r="C34" s="2">
        <v>1.9992590000000001E-2</v>
      </c>
    </row>
    <row r="35" spans="1:3" x14ac:dyDescent="0.35">
      <c r="A35" s="2">
        <v>29</v>
      </c>
      <c r="B35" s="2" t="s">
        <v>38</v>
      </c>
      <c r="C35" s="2">
        <v>4.0785370000000001E-2</v>
      </c>
    </row>
    <row r="36" spans="1:3" x14ac:dyDescent="0.35">
      <c r="A36" s="2">
        <v>30</v>
      </c>
      <c r="B36" s="2" t="s">
        <v>39</v>
      </c>
      <c r="C36" s="2">
        <v>1.2385079999999999</v>
      </c>
    </row>
    <row r="37" spans="1:3" x14ac:dyDescent="0.35">
      <c r="A37" s="2">
        <v>31</v>
      </c>
      <c r="B37" s="2" t="s">
        <v>40</v>
      </c>
      <c r="C37" s="2">
        <v>0.6532715</v>
      </c>
    </row>
    <row r="38" spans="1:3" x14ac:dyDescent="0.35">
      <c r="A38" s="2">
        <v>32</v>
      </c>
      <c r="B38" s="2" t="s">
        <v>41</v>
      </c>
      <c r="C38" s="2">
        <v>0.69159499999999996</v>
      </c>
    </row>
    <row r="39" spans="1:3" x14ac:dyDescent="0.35">
      <c r="B39" s="2" t="s">
        <v>42</v>
      </c>
    </row>
    <row r="40" spans="1:3" x14ac:dyDescent="0.35">
      <c r="A40" s="2">
        <v>33</v>
      </c>
      <c r="B40" s="2" t="s">
        <v>43</v>
      </c>
      <c r="C40" s="2">
        <v>1.431089E-2</v>
      </c>
    </row>
    <row r="41" spans="1:3" x14ac:dyDescent="0.35">
      <c r="A41" s="2">
        <v>34</v>
      </c>
      <c r="B41" s="2" t="s">
        <v>44</v>
      </c>
      <c r="C41" s="2">
        <v>2.8000000000000001E-2</v>
      </c>
    </row>
    <row r="42" spans="1:3" x14ac:dyDescent="0.35">
      <c r="A42" s="2">
        <v>35</v>
      </c>
      <c r="B42" s="2" t="s">
        <v>45</v>
      </c>
      <c r="C42" s="2">
        <v>1.6438089999999999E-2</v>
      </c>
    </row>
    <row r="43" spans="1:3" x14ac:dyDescent="0.35">
      <c r="A43" s="2">
        <v>36</v>
      </c>
      <c r="B43" s="2" t="s">
        <v>46</v>
      </c>
      <c r="C43" s="2">
        <v>1.215135E-3</v>
      </c>
    </row>
    <row r="44" spans="1:3" x14ac:dyDescent="0.35">
      <c r="A44" s="2">
        <v>37</v>
      </c>
      <c r="B44" s="2" t="s">
        <v>47</v>
      </c>
      <c r="C44" s="2">
        <v>4.0151500000000002E-4</v>
      </c>
    </row>
    <row r="45" spans="1:3" x14ac:dyDescent="0.35">
      <c r="B45" s="2" t="s">
        <v>48</v>
      </c>
    </row>
    <row r="46" spans="1:3" x14ac:dyDescent="0.35">
      <c r="A46" s="2">
        <v>38</v>
      </c>
      <c r="B46" s="2" t="s">
        <v>49</v>
      </c>
      <c r="C46" s="54">
        <v>1.0999999999999999E-2</v>
      </c>
    </row>
    <row r="47" spans="1:3" x14ac:dyDescent="0.35">
      <c r="A47" s="2">
        <v>39</v>
      </c>
      <c r="B47" s="2" t="s">
        <v>50</v>
      </c>
      <c r="C47" s="54">
        <v>9.619318E-3</v>
      </c>
    </row>
    <row r="48" spans="1:3" x14ac:dyDescent="0.35">
      <c r="A48" s="2">
        <v>40</v>
      </c>
      <c r="B48" s="2" t="s">
        <v>51</v>
      </c>
      <c r="C48" s="54">
        <v>2.7441039999999998E-3</v>
      </c>
    </row>
    <row r="49" spans="1:3" x14ac:dyDescent="0.35">
      <c r="A49" s="2">
        <v>41</v>
      </c>
      <c r="B49" s="2" t="s">
        <v>52</v>
      </c>
      <c r="C49" s="54">
        <v>8.3813509999999998E-4</v>
      </c>
    </row>
    <row r="50" spans="1:3" x14ac:dyDescent="0.35">
      <c r="B50" s="2" t="s">
        <v>53</v>
      </c>
    </row>
    <row r="51" spans="1:3" x14ac:dyDescent="0.35">
      <c r="A51" s="2">
        <v>42</v>
      </c>
      <c r="B51" s="2" t="s">
        <v>54</v>
      </c>
      <c r="C51" s="2">
        <v>4.9171890000000003E-2</v>
      </c>
    </row>
    <row r="52" spans="1:3" x14ac:dyDescent="0.35">
      <c r="A52" s="2">
        <v>43</v>
      </c>
      <c r="B52" s="2" t="s">
        <v>55</v>
      </c>
      <c r="C52" s="2">
        <v>4.2999999999999997E-2</v>
      </c>
    </row>
    <row r="53" spans="1:3" x14ac:dyDescent="0.35">
      <c r="A53" s="2">
        <v>44</v>
      </c>
      <c r="B53" s="2" t="s">
        <v>56</v>
      </c>
      <c r="C53" s="2">
        <v>1.2266610000000001E-2</v>
      </c>
    </row>
    <row r="54" spans="1:3" x14ac:dyDescent="0.35">
      <c r="A54" s="2">
        <v>45</v>
      </c>
      <c r="B54" s="2" t="s">
        <v>57</v>
      </c>
      <c r="C54" s="2">
        <v>2.2607109999999999E-3</v>
      </c>
    </row>
    <row r="55" spans="1:3" x14ac:dyDescent="0.35">
      <c r="A55" s="2">
        <v>46</v>
      </c>
      <c r="B55" s="2" t="s">
        <v>58</v>
      </c>
      <c r="C55" s="2">
        <v>1.730976E-3</v>
      </c>
    </row>
    <row r="56" spans="1:3" x14ac:dyDescent="0.35">
      <c r="B56" s="2" t="s">
        <v>59</v>
      </c>
    </row>
    <row r="57" spans="1:3" x14ac:dyDescent="0.35">
      <c r="A57" s="2">
        <v>47</v>
      </c>
      <c r="B57" s="2" t="s">
        <v>60</v>
      </c>
      <c r="C57" s="2">
        <v>0.62606680000000003</v>
      </c>
    </row>
    <row r="58" spans="1:3" x14ac:dyDescent="0.35">
      <c r="A58" s="2">
        <v>48</v>
      </c>
      <c r="B58" s="2" t="s">
        <v>61</v>
      </c>
      <c r="C58" s="2">
        <v>6.3545759999999998</v>
      </c>
    </row>
    <row r="59" spans="1:3" x14ac:dyDescent="0.35">
      <c r="A59" s="2">
        <v>49</v>
      </c>
      <c r="B59" s="2" t="s">
        <v>62</v>
      </c>
      <c r="C59" s="2">
        <v>12</v>
      </c>
    </row>
    <row r="60" spans="1:3" x14ac:dyDescent="0.35">
      <c r="A60" s="2">
        <v>50</v>
      </c>
      <c r="B60" s="2" t="s">
        <v>63</v>
      </c>
      <c r="C60" s="2">
        <v>26</v>
      </c>
    </row>
    <row r="61" spans="1:3" x14ac:dyDescent="0.35">
      <c r="A61" s="2">
        <v>51</v>
      </c>
      <c r="B61" s="2" t="s">
        <v>64</v>
      </c>
      <c r="C61" s="2">
        <v>17.5</v>
      </c>
    </row>
    <row r="62" spans="1:3" x14ac:dyDescent="0.35">
      <c r="A62" s="2">
        <v>52</v>
      </c>
      <c r="B62" s="2" t="s">
        <v>65</v>
      </c>
      <c r="C62" s="2">
        <v>1.3</v>
      </c>
    </row>
    <row r="63" spans="1:3" x14ac:dyDescent="0.35">
      <c r="A63" s="2">
        <v>53</v>
      </c>
      <c r="B63" s="2" t="s">
        <v>66</v>
      </c>
      <c r="C63" s="2">
        <v>11.7</v>
      </c>
    </row>
    <row r="64" spans="1:3" x14ac:dyDescent="0.35">
      <c r="A64" s="2">
        <v>54</v>
      </c>
      <c r="B64" s="2" t="s">
        <v>67</v>
      </c>
      <c r="C64" s="2">
        <v>4.8</v>
      </c>
    </row>
    <row r="65" spans="1:3" x14ac:dyDescent="0.35">
      <c r="A65" s="2">
        <v>55</v>
      </c>
      <c r="B65" s="2" t="s">
        <v>68</v>
      </c>
      <c r="C65" s="2">
        <v>2.6</v>
      </c>
    </row>
    <row r="66" spans="1:3" x14ac:dyDescent="0.35">
      <c r="A66" s="2">
        <v>56</v>
      </c>
      <c r="B66" s="2" t="s">
        <v>69</v>
      </c>
      <c r="C66" s="2">
        <v>8</v>
      </c>
    </row>
    <row r="67" spans="1:3" x14ac:dyDescent="0.35">
      <c r="A67" s="2">
        <v>57</v>
      </c>
      <c r="B67" s="2" t="s">
        <v>70</v>
      </c>
      <c r="C67" s="2">
        <v>12.1</v>
      </c>
    </row>
    <row r="68" spans="1:3" x14ac:dyDescent="0.35">
      <c r="A68" s="2">
        <v>58</v>
      </c>
      <c r="B68" s="2" t="s">
        <v>71</v>
      </c>
      <c r="C68" s="2">
        <v>3</v>
      </c>
    </row>
    <row r="69" spans="1:3" x14ac:dyDescent="0.35">
      <c r="A69" s="2">
        <v>59</v>
      </c>
      <c r="B69" s="2" t="s">
        <v>72</v>
      </c>
      <c r="C69" s="2">
        <v>9.8000000000000007</v>
      </c>
    </row>
    <row r="70" spans="1:3" x14ac:dyDescent="0.35">
      <c r="A70" s="2">
        <v>60</v>
      </c>
      <c r="B70" s="2" t="s">
        <v>73</v>
      </c>
      <c r="C70" s="2">
        <v>6.8</v>
      </c>
    </row>
    <row r="71" spans="1:3" x14ac:dyDescent="0.35">
      <c r="A71" s="2">
        <v>61</v>
      </c>
      <c r="B71" s="2" t="s">
        <v>74</v>
      </c>
      <c r="C71" s="2">
        <v>3.3</v>
      </c>
    </row>
    <row r="72" spans="1:3" x14ac:dyDescent="0.35">
      <c r="A72" s="2">
        <v>62</v>
      </c>
      <c r="B72" s="2" t="s">
        <v>75</v>
      </c>
      <c r="C72" s="2">
        <v>9</v>
      </c>
    </row>
    <row r="73" spans="1:3" x14ac:dyDescent="0.35">
      <c r="A73" s="2">
        <v>63</v>
      </c>
      <c r="B73" s="2" t="s">
        <v>76</v>
      </c>
      <c r="C73" s="2">
        <v>10</v>
      </c>
    </row>
    <row r="74" spans="1:3" x14ac:dyDescent="0.35">
      <c r="A74" s="2">
        <v>64</v>
      </c>
      <c r="B74" s="2" t="s">
        <v>77</v>
      </c>
      <c r="C74" s="2">
        <v>5</v>
      </c>
    </row>
    <row r="75" spans="1:3" x14ac:dyDescent="0.35">
      <c r="A75" s="2">
        <v>65</v>
      </c>
      <c r="B75" s="2" t="s">
        <v>78</v>
      </c>
      <c r="C75" s="2">
        <v>2.1</v>
      </c>
    </row>
    <row r="76" spans="1:3" x14ac:dyDescent="0.35">
      <c r="A76" s="2">
        <v>66</v>
      </c>
      <c r="B76" s="2" t="s">
        <v>79</v>
      </c>
      <c r="C76" s="2">
        <v>10</v>
      </c>
    </row>
    <row r="77" spans="1:3" x14ac:dyDescent="0.35">
      <c r="A77" s="2">
        <v>67</v>
      </c>
      <c r="B77" s="2" t="s">
        <v>80</v>
      </c>
      <c r="C77" s="2">
        <v>53</v>
      </c>
    </row>
    <row r="78" spans="1:3" x14ac:dyDescent="0.35">
      <c r="A78" s="2">
        <v>68</v>
      </c>
      <c r="B78" s="2" t="s">
        <v>81</v>
      </c>
      <c r="C78" s="2">
        <v>11</v>
      </c>
    </row>
    <row r="79" spans="1:3" x14ac:dyDescent="0.35">
      <c r="A79" s="2">
        <v>69</v>
      </c>
      <c r="B79" s="2" t="s">
        <v>82</v>
      </c>
      <c r="C79" s="2">
        <v>2.2999999999999998</v>
      </c>
    </row>
    <row r="80" spans="1:3" x14ac:dyDescent="0.35">
      <c r="A80" s="2">
        <v>70</v>
      </c>
      <c r="B80" s="2" t="s">
        <v>83</v>
      </c>
      <c r="C80" s="2">
        <v>4</v>
      </c>
    </row>
    <row r="81" spans="1:3" x14ac:dyDescent="0.35">
      <c r="A81" s="2">
        <v>71</v>
      </c>
      <c r="B81" s="2" t="s">
        <v>84</v>
      </c>
      <c r="C81" s="2">
        <v>60</v>
      </c>
    </row>
    <row r="82" spans="1:3" x14ac:dyDescent="0.35">
      <c r="A82" s="2">
        <v>72</v>
      </c>
      <c r="B82" s="2" t="s">
        <v>85</v>
      </c>
      <c r="C82" s="2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00F31-E8C5-488D-A560-1BE03D5725F7}">
  <dimension ref="A2:Q88"/>
  <sheetViews>
    <sheetView tabSelected="1" topLeftCell="A28" zoomScale="72" workbookViewId="0">
      <selection activeCell="E45" sqref="E45"/>
    </sheetView>
  </sheetViews>
  <sheetFormatPr defaultRowHeight="14.5" x14ac:dyDescent="0.35"/>
  <cols>
    <col min="1" max="1" width="15" style="2" customWidth="1"/>
    <col min="2" max="2" width="21.81640625" customWidth="1"/>
    <col min="3" max="3" width="12.90625" customWidth="1"/>
    <col min="4" max="4" width="12.36328125" customWidth="1"/>
    <col min="5" max="5" width="17.81640625" style="2" customWidth="1"/>
    <col min="6" max="6" width="17.36328125" style="2" customWidth="1"/>
    <col min="7" max="7" width="16.7265625" style="2" customWidth="1"/>
    <col min="8" max="8" width="14.1796875" customWidth="1"/>
    <col min="9" max="9" width="18.54296875" style="2" customWidth="1"/>
    <col min="10" max="10" width="12.7265625" style="2" customWidth="1"/>
    <col min="11" max="11" width="14.26953125" customWidth="1"/>
    <col min="12" max="12" width="21.36328125" customWidth="1"/>
    <col min="13" max="13" width="14.54296875" customWidth="1"/>
    <col min="14" max="14" width="18" customWidth="1"/>
    <col min="15" max="16" width="15.7265625" style="39" customWidth="1"/>
    <col min="17" max="17" width="22.54296875" customWidth="1"/>
  </cols>
  <sheetData>
    <row r="2" spans="1:17" x14ac:dyDescent="0.35">
      <c r="E2" s="3" t="s">
        <v>96</v>
      </c>
      <c r="F2" s="3">
        <v>0.35</v>
      </c>
    </row>
    <row r="3" spans="1:17" x14ac:dyDescent="0.35">
      <c r="I3" s="3" t="s">
        <v>113</v>
      </c>
      <c r="O3" s="42" t="s">
        <v>122</v>
      </c>
    </row>
    <row r="4" spans="1:17" ht="58" x14ac:dyDescent="0.35">
      <c r="A4" s="4" t="s">
        <v>95</v>
      </c>
      <c r="B4" s="5" t="s">
        <v>91</v>
      </c>
      <c r="C4" s="7" t="s">
        <v>98</v>
      </c>
      <c r="D4" s="4" t="s">
        <v>97</v>
      </c>
      <c r="E4" s="7" t="s">
        <v>99</v>
      </c>
      <c r="F4" s="7" t="s">
        <v>100</v>
      </c>
      <c r="G4" s="7" t="s">
        <v>101</v>
      </c>
      <c r="H4" s="7" t="s">
        <v>102</v>
      </c>
      <c r="I4" s="7" t="s">
        <v>121</v>
      </c>
      <c r="J4" s="7" t="s">
        <v>114</v>
      </c>
      <c r="K4" s="7" t="s">
        <v>103</v>
      </c>
      <c r="L4" s="7" t="s">
        <v>125</v>
      </c>
      <c r="M4" s="7" t="s">
        <v>104</v>
      </c>
      <c r="N4" s="38" t="s">
        <v>123</v>
      </c>
      <c r="O4" s="40" t="s">
        <v>127</v>
      </c>
      <c r="P4" s="47" t="s">
        <v>128</v>
      </c>
      <c r="Q4" s="38" t="s">
        <v>129</v>
      </c>
    </row>
    <row r="5" spans="1:17" x14ac:dyDescent="0.35">
      <c r="A5" s="2">
        <f>'Biomass from Ecopath'!A4</f>
        <v>1</v>
      </c>
      <c r="B5" t="str">
        <f>'Biomass from Ecopath'!B4</f>
        <v>Orca-WCT</v>
      </c>
      <c r="C5">
        <f>'Biomass from Ecopath'!C4</f>
        <v>2.5999999999999998E-4</v>
      </c>
      <c r="D5" s="2">
        <v>0</v>
      </c>
      <c r="E5" s="2">
        <v>1</v>
      </c>
      <c r="F5" s="17">
        <f t="shared" ref="F5:F68" si="0">C5/$C$88</f>
        <v>7.0090169026954751E-7</v>
      </c>
      <c r="G5" s="14">
        <f>C5*D5*E5</f>
        <v>0</v>
      </c>
      <c r="H5" s="24">
        <f t="shared" ref="H5:H68" si="1">G5/$G$88</f>
        <v>0</v>
      </c>
      <c r="I5" s="29">
        <f>H5</f>
        <v>0</v>
      </c>
      <c r="J5" s="28">
        <f>IF(G5=0,0,H5/I5)</f>
        <v>0</v>
      </c>
      <c r="K5" s="15">
        <f t="shared" ref="K5:K11" si="2">J5/$J$88</f>
        <v>0</v>
      </c>
      <c r="L5" s="34" t="str">
        <f>B5</f>
        <v>Orca-WCT</v>
      </c>
      <c r="M5" s="36">
        <f t="shared" ref="M5:M13" si="3">I5*(1-$F$2)</f>
        <v>0</v>
      </c>
      <c r="N5" s="13">
        <f>M5</f>
        <v>0</v>
      </c>
      <c r="O5" s="39">
        <f t="shared" ref="O5:O11" si="4">M5/F5/$C$88</f>
        <v>0</v>
      </c>
      <c r="P5" s="39">
        <f t="shared" ref="P5:P11" si="5">O5/$O$87</f>
        <v>0</v>
      </c>
      <c r="Q5" s="2">
        <f t="shared" ref="Q5:Q11" si="6">($A$83*P5-1)/(($A$83-2)*P5+1)</f>
        <v>-1</v>
      </c>
    </row>
    <row r="6" spans="1:17" x14ac:dyDescent="0.35">
      <c r="A6" s="2">
        <f>'Biomass from Ecopath'!A5</f>
        <v>2</v>
      </c>
      <c r="B6" t="str">
        <f>'Biomass from Ecopath'!B5</f>
        <v>Orca-Resident</v>
      </c>
      <c r="C6">
        <f>'Biomass from Ecopath'!C5</f>
        <v>3.5000000000000001E-3</v>
      </c>
      <c r="D6" s="2">
        <v>0</v>
      </c>
      <c r="E6" s="2">
        <v>1</v>
      </c>
      <c r="F6" s="17">
        <f t="shared" si="0"/>
        <v>9.4352150613208334E-6</v>
      </c>
      <c r="G6" s="14">
        <f t="shared" ref="G6:G72" si="7">C6*D6*E6</f>
        <v>0</v>
      </c>
      <c r="H6" s="24">
        <f t="shared" si="1"/>
        <v>0</v>
      </c>
      <c r="I6" s="29">
        <f t="shared" ref="I6:I72" si="8">H6</f>
        <v>0</v>
      </c>
      <c r="J6" s="28">
        <f t="shared" ref="J6:J72" si="9">IF(G6=0,0,H6/I6)</f>
        <v>0</v>
      </c>
      <c r="K6" s="15">
        <f t="shared" si="2"/>
        <v>0</v>
      </c>
      <c r="L6" s="34" t="str">
        <f t="shared" ref="L6:L72" si="10">B6</f>
        <v>Orca-Resident</v>
      </c>
      <c r="M6" s="36">
        <f t="shared" si="3"/>
        <v>0</v>
      </c>
      <c r="N6" s="13">
        <f t="shared" ref="N6:N72" si="11">M6</f>
        <v>0</v>
      </c>
      <c r="O6" s="39">
        <f t="shared" si="4"/>
        <v>0</v>
      </c>
      <c r="P6" s="39">
        <f t="shared" si="5"/>
        <v>0</v>
      </c>
      <c r="Q6" s="2">
        <f t="shared" si="6"/>
        <v>-1</v>
      </c>
    </row>
    <row r="7" spans="1:17" x14ac:dyDescent="0.35">
      <c r="A7" s="2">
        <f>'Biomass from Ecopath'!A6</f>
        <v>3</v>
      </c>
      <c r="B7" t="str">
        <f>'Biomass from Ecopath'!B6</f>
        <v>Humpback</v>
      </c>
      <c r="C7">
        <f>'Biomass from Ecopath'!C6</f>
        <v>8.8000000000000005E-3</v>
      </c>
      <c r="D7" s="2">
        <v>0</v>
      </c>
      <c r="E7" s="2">
        <v>2</v>
      </c>
      <c r="F7" s="17">
        <f t="shared" si="0"/>
        <v>2.3722826439892379E-5</v>
      </c>
      <c r="G7" s="14">
        <f t="shared" si="7"/>
        <v>0</v>
      </c>
      <c r="H7" s="24">
        <f t="shared" si="1"/>
        <v>0</v>
      </c>
      <c r="I7" s="29">
        <f t="shared" si="8"/>
        <v>0</v>
      </c>
      <c r="J7" s="28">
        <f t="shared" si="9"/>
        <v>0</v>
      </c>
      <c r="K7" s="15">
        <f t="shared" si="2"/>
        <v>0</v>
      </c>
      <c r="L7" s="34" t="str">
        <f t="shared" si="10"/>
        <v>Humpback</v>
      </c>
      <c r="M7" s="36">
        <f t="shared" si="3"/>
        <v>0</v>
      </c>
      <c r="N7" s="13">
        <f t="shared" si="11"/>
        <v>0</v>
      </c>
      <c r="O7" s="39">
        <f t="shared" si="4"/>
        <v>0</v>
      </c>
      <c r="P7" s="39">
        <f t="shared" si="5"/>
        <v>0</v>
      </c>
      <c r="Q7" s="2">
        <f t="shared" si="6"/>
        <v>-1</v>
      </c>
    </row>
    <row r="8" spans="1:17" x14ac:dyDescent="0.35">
      <c r="A8" s="2">
        <f>'Biomass from Ecopath'!A7</f>
        <v>4</v>
      </c>
      <c r="B8" t="str">
        <f>'Biomass from Ecopath'!B7</f>
        <v>Odontoceti</v>
      </c>
      <c r="C8">
        <f>'Biomass from Ecopath'!C7</f>
        <v>0.08</v>
      </c>
      <c r="D8" s="2">
        <v>0</v>
      </c>
      <c r="E8" s="2">
        <v>1</v>
      </c>
      <c r="F8" s="17">
        <f t="shared" si="0"/>
        <v>2.1566205854447616E-4</v>
      </c>
      <c r="G8" s="14">
        <f t="shared" si="7"/>
        <v>0</v>
      </c>
      <c r="H8" s="24">
        <f t="shared" si="1"/>
        <v>0</v>
      </c>
      <c r="I8" s="29">
        <f t="shared" si="8"/>
        <v>0</v>
      </c>
      <c r="J8" s="28">
        <f t="shared" si="9"/>
        <v>0</v>
      </c>
      <c r="K8" s="15">
        <f t="shared" si="2"/>
        <v>0</v>
      </c>
      <c r="L8" s="34" t="str">
        <f t="shared" si="10"/>
        <v>Odontoceti</v>
      </c>
      <c r="M8" s="36">
        <f t="shared" si="3"/>
        <v>0</v>
      </c>
      <c r="N8" s="13">
        <f t="shared" si="11"/>
        <v>0</v>
      </c>
      <c r="O8" s="39">
        <f t="shared" si="4"/>
        <v>0</v>
      </c>
      <c r="P8" s="39">
        <f t="shared" si="5"/>
        <v>0</v>
      </c>
      <c r="Q8" s="2">
        <f t="shared" si="6"/>
        <v>-1</v>
      </c>
    </row>
    <row r="9" spans="1:17" x14ac:dyDescent="0.35">
      <c r="A9" s="2">
        <f>'Biomass from Ecopath'!A8</f>
        <v>5</v>
      </c>
      <c r="B9" t="str">
        <f>'Biomass from Ecopath'!B8</f>
        <v>Sea</v>
      </c>
      <c r="C9">
        <f>'Biomass from Ecopath'!C8</f>
        <v>4.3999999999999997E-2</v>
      </c>
      <c r="D9" s="2">
        <v>0</v>
      </c>
      <c r="E9" s="2">
        <v>1</v>
      </c>
      <c r="F9" s="17">
        <f t="shared" si="0"/>
        <v>1.1861413219946188E-4</v>
      </c>
      <c r="G9" s="14">
        <f t="shared" si="7"/>
        <v>0</v>
      </c>
      <c r="H9" s="24">
        <f t="shared" si="1"/>
        <v>0</v>
      </c>
      <c r="I9" s="29">
        <f t="shared" si="8"/>
        <v>0</v>
      </c>
      <c r="J9" s="28">
        <f t="shared" si="9"/>
        <v>0</v>
      </c>
      <c r="K9" s="15">
        <f t="shared" si="2"/>
        <v>0</v>
      </c>
      <c r="L9" s="34" t="str">
        <f t="shared" si="10"/>
        <v>Sea</v>
      </c>
      <c r="M9" s="36">
        <f t="shared" si="3"/>
        <v>0</v>
      </c>
      <c r="N9" s="13">
        <f t="shared" si="11"/>
        <v>0</v>
      </c>
      <c r="O9" s="39">
        <f t="shared" si="4"/>
        <v>0</v>
      </c>
      <c r="P9" s="39">
        <f t="shared" si="5"/>
        <v>0</v>
      </c>
      <c r="Q9" s="2">
        <f t="shared" si="6"/>
        <v>-1</v>
      </c>
    </row>
    <row r="10" spans="1:17" x14ac:dyDescent="0.35">
      <c r="A10" s="2">
        <f>'Biomass from Ecopath'!A9</f>
        <v>6</v>
      </c>
      <c r="B10" t="str">
        <f>'Biomass from Ecopath'!B9</f>
        <v>Harbour</v>
      </c>
      <c r="C10">
        <f>'Biomass from Ecopath'!C9</f>
        <v>0.16</v>
      </c>
      <c r="D10" s="2">
        <v>0</v>
      </c>
      <c r="E10" s="2">
        <v>1</v>
      </c>
      <c r="F10" s="17">
        <f t="shared" si="0"/>
        <v>4.3132411708895232E-4</v>
      </c>
      <c r="G10" s="14">
        <f t="shared" si="7"/>
        <v>0</v>
      </c>
      <c r="H10" s="24">
        <f t="shared" si="1"/>
        <v>0</v>
      </c>
      <c r="I10" s="29">
        <f t="shared" si="8"/>
        <v>0</v>
      </c>
      <c r="J10" s="28">
        <f t="shared" si="9"/>
        <v>0</v>
      </c>
      <c r="K10" s="15">
        <f t="shared" si="2"/>
        <v>0</v>
      </c>
      <c r="L10" s="34" t="str">
        <f t="shared" si="10"/>
        <v>Harbour</v>
      </c>
      <c r="M10" s="36">
        <f t="shared" si="3"/>
        <v>0</v>
      </c>
      <c r="N10" s="13">
        <f t="shared" si="11"/>
        <v>0</v>
      </c>
      <c r="O10" s="39">
        <f t="shared" si="4"/>
        <v>0</v>
      </c>
      <c r="P10" s="39">
        <f t="shared" si="5"/>
        <v>0</v>
      </c>
      <c r="Q10" s="2">
        <f t="shared" si="6"/>
        <v>-1</v>
      </c>
    </row>
    <row r="11" spans="1:17" x14ac:dyDescent="0.35">
      <c r="A11" s="2">
        <f>'Biomass from Ecopath'!A10</f>
        <v>7</v>
      </c>
      <c r="B11" t="str">
        <f>'Biomass from Ecopath'!B10</f>
        <v>Avian</v>
      </c>
      <c r="C11">
        <f>'Biomass from Ecopath'!C10</f>
        <v>3.5999999999999997E-2</v>
      </c>
      <c r="D11" s="2">
        <v>0</v>
      </c>
      <c r="E11" s="2">
        <v>1</v>
      </c>
      <c r="F11" s="17">
        <f t="shared" si="0"/>
        <v>9.7047926345014267E-5</v>
      </c>
      <c r="G11" s="14">
        <f t="shared" si="7"/>
        <v>0</v>
      </c>
      <c r="H11" s="24">
        <f t="shared" si="1"/>
        <v>0</v>
      </c>
      <c r="I11" s="29">
        <f t="shared" si="8"/>
        <v>0</v>
      </c>
      <c r="J11" s="28">
        <f t="shared" si="9"/>
        <v>0</v>
      </c>
      <c r="K11" s="15">
        <f t="shared" si="2"/>
        <v>0</v>
      </c>
      <c r="L11" s="34" t="str">
        <f t="shared" si="10"/>
        <v>Avian</v>
      </c>
      <c r="M11" s="36">
        <f t="shared" si="3"/>
        <v>0</v>
      </c>
      <c r="N11" s="13">
        <f t="shared" si="11"/>
        <v>0</v>
      </c>
      <c r="O11" s="39">
        <f t="shared" si="4"/>
        <v>0</v>
      </c>
      <c r="P11" s="39">
        <f t="shared" si="5"/>
        <v>0</v>
      </c>
      <c r="Q11" s="2">
        <f t="shared" si="6"/>
        <v>-1</v>
      </c>
    </row>
    <row r="12" spans="1:17" x14ac:dyDescent="0.35">
      <c r="A12" s="2">
        <f>'Biomass from Ecopath'!A11</f>
        <v>8</v>
      </c>
      <c r="B12" t="str">
        <f>'Biomass from Ecopath'!B11</f>
        <v>Lingcod</v>
      </c>
      <c r="C12">
        <f>'Biomass from Ecopath'!C11</f>
        <v>1</v>
      </c>
      <c r="D12" s="2">
        <v>1</v>
      </c>
      <c r="E12" s="2">
        <v>1</v>
      </c>
      <c r="F12" s="17">
        <f t="shared" si="0"/>
        <v>2.6957757318059523E-3</v>
      </c>
      <c r="G12" s="14">
        <f t="shared" si="7"/>
        <v>1</v>
      </c>
      <c r="H12" s="24">
        <f t="shared" si="1"/>
        <v>1.8834771763154949E-2</v>
      </c>
      <c r="I12" s="29">
        <f t="shared" si="8"/>
        <v>1.8834771763154949E-2</v>
      </c>
      <c r="J12" s="28">
        <f t="shared" si="9"/>
        <v>1</v>
      </c>
      <c r="K12" s="15">
        <f>J12/$J$88</f>
        <v>3.4482758620689655E-2</v>
      </c>
      <c r="L12" s="34" t="str">
        <f t="shared" si="10"/>
        <v>Lingcod</v>
      </c>
      <c r="M12" s="36">
        <f t="shared" si="3"/>
        <v>1.2242601646050717E-2</v>
      </c>
      <c r="N12" s="13">
        <f t="shared" si="11"/>
        <v>1.2242601646050717E-2</v>
      </c>
      <c r="O12" s="39">
        <f>M12/F12/$C$88</f>
        <v>1.2242601646050717E-2</v>
      </c>
      <c r="P12" s="39">
        <f>O12/$O$87</f>
        <v>3.6496350364963487E-2</v>
      </c>
      <c r="Q12" s="2">
        <f>($A$83*P12-1)/(($A$83-2)*P12+1)</f>
        <v>0.45790554414784368</v>
      </c>
    </row>
    <row r="13" spans="1:17" x14ac:dyDescent="0.35">
      <c r="A13" s="2">
        <f>'Biomass from Ecopath'!A12</f>
        <v>9</v>
      </c>
      <c r="B13" t="str">
        <f>'Biomass from Ecopath'!B12</f>
        <v>Dogfish</v>
      </c>
      <c r="C13">
        <f>'Biomass from Ecopath'!C12</f>
        <v>4.5</v>
      </c>
      <c r="D13" s="2">
        <v>1</v>
      </c>
      <c r="E13" s="2">
        <v>1</v>
      </c>
      <c r="F13" s="17">
        <f t="shared" si="0"/>
        <v>1.2130990793126784E-2</v>
      </c>
      <c r="G13" s="14">
        <f t="shared" si="7"/>
        <v>4.5</v>
      </c>
      <c r="H13" s="24">
        <f t="shared" si="1"/>
        <v>8.4756472934197274E-2</v>
      </c>
      <c r="I13" s="29">
        <f t="shared" si="8"/>
        <v>8.4756472934197274E-2</v>
      </c>
      <c r="J13" s="28">
        <f t="shared" si="9"/>
        <v>1</v>
      </c>
      <c r="K13" s="15">
        <f>J13/$J$88</f>
        <v>3.4482758620689655E-2</v>
      </c>
      <c r="L13" s="34" t="str">
        <f t="shared" si="10"/>
        <v>Dogfish</v>
      </c>
      <c r="M13" s="36">
        <f t="shared" si="3"/>
        <v>5.5091707407228227E-2</v>
      </c>
      <c r="N13" s="13">
        <f t="shared" si="11"/>
        <v>5.5091707407228227E-2</v>
      </c>
      <c r="O13" s="39">
        <f>M13/F13/$C$88</f>
        <v>1.2242601646050717E-2</v>
      </c>
      <c r="P13" s="39">
        <f>O13/$O$87</f>
        <v>3.6496350364963487E-2</v>
      </c>
      <c r="Q13" s="2">
        <f>($A$83*P13-1)/(($A$83-2)*P13+1)</f>
        <v>0.45790554414784368</v>
      </c>
    </row>
    <row r="14" spans="1:17" s="8" customFormat="1" x14ac:dyDescent="0.35">
      <c r="A14" s="9">
        <f>'Biomass from Ecopath'!A13</f>
        <v>0</v>
      </c>
      <c r="B14" s="8" t="str">
        <f>'Biomass from Ecopath'!B13</f>
        <v>HAKE</v>
      </c>
      <c r="C14" s="8">
        <f>'Biomass from Ecopath'!C13</f>
        <v>0</v>
      </c>
      <c r="D14" s="8">
        <v>0</v>
      </c>
      <c r="E14" s="9"/>
      <c r="F14" s="18">
        <f t="shared" si="0"/>
        <v>0</v>
      </c>
      <c r="G14" s="22">
        <f t="shared" si="7"/>
        <v>0</v>
      </c>
      <c r="H14" s="25">
        <f t="shared" si="1"/>
        <v>0</v>
      </c>
      <c r="I14" s="30">
        <f t="shared" si="8"/>
        <v>0</v>
      </c>
      <c r="J14" s="31">
        <f t="shared" si="9"/>
        <v>0</v>
      </c>
      <c r="K14" s="45">
        <f t="shared" ref="K14:K45" si="12">J14/$J$88</f>
        <v>0</v>
      </c>
      <c r="L14" s="35" t="str">
        <f t="shared" si="10"/>
        <v>HAKE</v>
      </c>
      <c r="M14" s="37"/>
      <c r="N14" s="48"/>
      <c r="O14" s="41"/>
      <c r="P14" s="41"/>
      <c r="Q14" s="9">
        <f t="shared" ref="Q14:Q45" si="13">($A$83*P14-1)/(($A$83-2)*P14+1)</f>
        <v>-1</v>
      </c>
    </row>
    <row r="15" spans="1:17" x14ac:dyDescent="0.35">
      <c r="A15" s="2">
        <f>'Biomass from Ecopath'!A14</f>
        <v>10</v>
      </c>
      <c r="B15" t="str">
        <f>'Biomass from Ecopath'!B14</f>
        <v>Hake1_0-11</v>
      </c>
      <c r="C15">
        <f>'Biomass from Ecopath'!C14</f>
        <v>0.30989040000000001</v>
      </c>
      <c r="D15" s="2">
        <v>0</v>
      </c>
      <c r="E15" s="2">
        <v>1</v>
      </c>
      <c r="F15" s="17">
        <f t="shared" si="0"/>
        <v>8.3539501983963922E-4</v>
      </c>
      <c r="G15" s="14">
        <f t="shared" si="7"/>
        <v>0</v>
      </c>
      <c r="H15" s="24">
        <f t="shared" si="1"/>
        <v>0</v>
      </c>
      <c r="I15" s="29">
        <f t="shared" si="8"/>
        <v>0</v>
      </c>
      <c r="J15" s="28">
        <f t="shared" si="9"/>
        <v>0</v>
      </c>
      <c r="K15" s="15">
        <f t="shared" si="12"/>
        <v>0</v>
      </c>
      <c r="L15" s="34" t="str">
        <f t="shared" si="10"/>
        <v>Hake1_0-11</v>
      </c>
      <c r="M15" s="36">
        <f t="shared" ref="M15:M24" si="14">I15*(1-$F$2)</f>
        <v>0</v>
      </c>
      <c r="N15" s="13">
        <f t="shared" si="11"/>
        <v>0</v>
      </c>
      <c r="O15" s="39">
        <f t="shared" ref="O15:O24" si="15">M15/F15/$C$88</f>
        <v>0</v>
      </c>
      <c r="P15" s="39">
        <f t="shared" ref="P15:P24" si="16">O15/$O$87</f>
        <v>0</v>
      </c>
      <c r="Q15" s="2">
        <f t="shared" si="13"/>
        <v>-1</v>
      </c>
    </row>
    <row r="16" spans="1:17" x14ac:dyDescent="0.35">
      <c r="A16" s="2">
        <f>'Biomass from Ecopath'!A15</f>
        <v>11</v>
      </c>
      <c r="B16" t="str">
        <f>'Biomass from Ecopath'!B15</f>
        <v>Hake2_juve_12-35</v>
      </c>
      <c r="C16">
        <f>'Biomass from Ecopath'!C15</f>
        <v>2.2669760000000001</v>
      </c>
      <c r="D16" s="2">
        <v>1</v>
      </c>
      <c r="E16" s="2">
        <v>1</v>
      </c>
      <c r="F16" s="17">
        <f t="shared" si="0"/>
        <v>6.1112588853865302E-3</v>
      </c>
      <c r="G16" s="14">
        <f t="shared" si="7"/>
        <v>2.2669760000000001</v>
      </c>
      <c r="H16" s="24">
        <f t="shared" si="1"/>
        <v>4.2697975552549956E-2</v>
      </c>
      <c r="I16" s="29">
        <f t="shared" si="8"/>
        <v>4.2697975552549956E-2</v>
      </c>
      <c r="J16" s="28">
        <f t="shared" si="9"/>
        <v>1</v>
      </c>
      <c r="K16" s="15">
        <f t="shared" si="12"/>
        <v>3.4482758620689655E-2</v>
      </c>
      <c r="L16" s="34" t="str">
        <f t="shared" si="10"/>
        <v>Hake2_juve_12-35</v>
      </c>
      <c r="M16" s="36">
        <f t="shared" si="14"/>
        <v>2.7753684109157472E-2</v>
      </c>
      <c r="N16" s="13">
        <f t="shared" si="11"/>
        <v>2.7753684109157472E-2</v>
      </c>
      <c r="O16" s="39">
        <f t="shared" si="15"/>
        <v>1.2242601646050717E-2</v>
      </c>
      <c r="P16" s="39">
        <f t="shared" si="16"/>
        <v>3.6496350364963487E-2</v>
      </c>
      <c r="Q16" s="2">
        <f t="shared" si="13"/>
        <v>0.45790554414784368</v>
      </c>
    </row>
    <row r="17" spans="1:17" x14ac:dyDescent="0.35">
      <c r="A17" s="2">
        <f>'Biomass from Ecopath'!A16</f>
        <v>12</v>
      </c>
      <c r="B17" t="str">
        <f>'Biomass from Ecopath'!B16</f>
        <v>Hake3_mat_36-59</v>
      </c>
      <c r="C17">
        <f>'Biomass from Ecopath'!C16</f>
        <v>1.9</v>
      </c>
      <c r="D17" s="2">
        <v>1</v>
      </c>
      <c r="E17" s="2">
        <v>1</v>
      </c>
      <c r="F17" s="17">
        <f t="shared" si="0"/>
        <v>5.1219738904313087E-3</v>
      </c>
      <c r="G17" s="14">
        <f t="shared" si="7"/>
        <v>1.9</v>
      </c>
      <c r="H17" s="24">
        <f t="shared" si="1"/>
        <v>3.57860663499944E-2</v>
      </c>
      <c r="I17" s="29">
        <f t="shared" si="8"/>
        <v>3.57860663499944E-2</v>
      </c>
      <c r="J17" s="28">
        <f t="shared" si="9"/>
        <v>1</v>
      </c>
      <c r="K17" s="15">
        <f t="shared" si="12"/>
        <v>3.4482758620689655E-2</v>
      </c>
      <c r="L17" s="34" t="str">
        <f t="shared" si="10"/>
        <v>Hake3_mat_36-59</v>
      </c>
      <c r="M17" s="36">
        <f t="shared" si="14"/>
        <v>2.326094312749636E-2</v>
      </c>
      <c r="N17" s="13">
        <f t="shared" si="11"/>
        <v>2.326094312749636E-2</v>
      </c>
      <c r="O17" s="39">
        <f t="shared" si="15"/>
        <v>1.2242601646050717E-2</v>
      </c>
      <c r="P17" s="39">
        <f t="shared" si="16"/>
        <v>3.6496350364963487E-2</v>
      </c>
      <c r="Q17" s="2">
        <f t="shared" si="13"/>
        <v>0.45790554414784368</v>
      </c>
    </row>
    <row r="18" spans="1:17" x14ac:dyDescent="0.35">
      <c r="A18" s="2">
        <f>'Biomass from Ecopath'!A17</f>
        <v>13</v>
      </c>
      <c r="B18" t="str">
        <f>'Biomass from Ecopath'!B17</f>
        <v>Hake4_old_60up</v>
      </c>
      <c r="C18">
        <f>'Biomass from Ecopath'!C17</f>
        <v>4.4492649999999996</v>
      </c>
      <c r="D18" s="2">
        <v>1</v>
      </c>
      <c r="E18" s="2">
        <v>1</v>
      </c>
      <c r="F18" s="17">
        <f t="shared" si="0"/>
        <v>1.1994220611373608E-2</v>
      </c>
      <c r="G18" s="14">
        <f t="shared" si="7"/>
        <v>4.4492649999999996</v>
      </c>
      <c r="H18" s="24">
        <f t="shared" si="1"/>
        <v>8.3800890788793603E-2</v>
      </c>
      <c r="I18" s="29">
        <f t="shared" si="8"/>
        <v>8.3800890788793603E-2</v>
      </c>
      <c r="J18" s="28">
        <f t="shared" si="9"/>
        <v>1</v>
      </c>
      <c r="K18" s="15">
        <f t="shared" si="12"/>
        <v>3.4482758620689655E-2</v>
      </c>
      <c r="L18" s="34" t="str">
        <f t="shared" si="10"/>
        <v>Hake4_old_60up</v>
      </c>
      <c r="M18" s="36">
        <f t="shared" si="14"/>
        <v>5.447057901271584E-2</v>
      </c>
      <c r="N18" s="13">
        <f t="shared" si="11"/>
        <v>5.447057901271584E-2</v>
      </c>
      <c r="O18" s="39">
        <f t="shared" si="15"/>
        <v>1.2242601646050717E-2</v>
      </c>
      <c r="P18" s="39">
        <f t="shared" si="16"/>
        <v>3.6496350364963487E-2</v>
      </c>
      <c r="Q18" s="2">
        <f t="shared" si="13"/>
        <v>0.45790554414784368</v>
      </c>
    </row>
    <row r="19" spans="1:17" x14ac:dyDescent="0.35">
      <c r="A19" s="2">
        <f>'Biomass from Ecopath'!A18</f>
        <v>14</v>
      </c>
      <c r="B19" t="str">
        <f>'Biomass from Ecopath'!B18</f>
        <v>Pink-Juve</v>
      </c>
      <c r="C19">
        <f>'Biomass from Ecopath'!C18</f>
        <v>3.3999999999999998E-3</v>
      </c>
      <c r="D19" s="2">
        <v>0</v>
      </c>
      <c r="E19" s="2">
        <v>1</v>
      </c>
      <c r="F19" s="17">
        <f t="shared" si="0"/>
        <v>9.165637488140236E-6</v>
      </c>
      <c r="G19" s="14">
        <f t="shared" si="7"/>
        <v>0</v>
      </c>
      <c r="H19" s="24">
        <f t="shared" si="1"/>
        <v>0</v>
      </c>
      <c r="I19" s="29">
        <f t="shared" si="8"/>
        <v>0</v>
      </c>
      <c r="J19" s="28">
        <f t="shared" si="9"/>
        <v>0</v>
      </c>
      <c r="K19" s="15">
        <f t="shared" si="12"/>
        <v>0</v>
      </c>
      <c r="L19" s="34" t="str">
        <f t="shared" si="10"/>
        <v>Pink-Juve</v>
      </c>
      <c r="M19" s="36">
        <f t="shared" si="14"/>
        <v>0</v>
      </c>
      <c r="N19" s="13">
        <f t="shared" si="11"/>
        <v>0</v>
      </c>
      <c r="O19" s="39">
        <f t="shared" si="15"/>
        <v>0</v>
      </c>
      <c r="P19" s="39">
        <f t="shared" si="16"/>
        <v>0</v>
      </c>
      <c r="Q19" s="2">
        <f t="shared" si="13"/>
        <v>-1</v>
      </c>
    </row>
    <row r="20" spans="1:17" x14ac:dyDescent="0.35">
      <c r="A20" s="2">
        <f>'Biomass from Ecopath'!A19</f>
        <v>15</v>
      </c>
      <c r="B20" t="str">
        <f>'Biomass from Ecopath'!B19</f>
        <v>Pink-Adult</v>
      </c>
      <c r="C20">
        <f>'Biomass from Ecopath'!C19</f>
        <v>0.18</v>
      </c>
      <c r="D20" s="2">
        <v>1</v>
      </c>
      <c r="E20" s="2">
        <v>1</v>
      </c>
      <c r="F20" s="17">
        <f t="shared" si="0"/>
        <v>4.8523963172507134E-4</v>
      </c>
      <c r="G20" s="14">
        <f t="shared" si="7"/>
        <v>0.18</v>
      </c>
      <c r="H20" s="24">
        <f t="shared" si="1"/>
        <v>3.3902589173678906E-3</v>
      </c>
      <c r="I20" s="29">
        <f t="shared" si="8"/>
        <v>3.3902589173678906E-3</v>
      </c>
      <c r="J20" s="28">
        <f t="shared" si="9"/>
        <v>1</v>
      </c>
      <c r="K20" s="15">
        <f t="shared" si="12"/>
        <v>3.4482758620689655E-2</v>
      </c>
      <c r="L20" s="34" t="str">
        <f t="shared" si="10"/>
        <v>Pink-Adult</v>
      </c>
      <c r="M20" s="36">
        <f t="shared" si="14"/>
        <v>2.2036682962891289E-3</v>
      </c>
      <c r="N20" s="13">
        <f t="shared" si="11"/>
        <v>2.2036682962891289E-3</v>
      </c>
      <c r="O20" s="39">
        <f t="shared" si="15"/>
        <v>1.2242601646050717E-2</v>
      </c>
      <c r="P20" s="39">
        <f t="shared" si="16"/>
        <v>3.6496350364963487E-2</v>
      </c>
      <c r="Q20" s="2">
        <f t="shared" si="13"/>
        <v>0.45790554414784368</v>
      </c>
    </row>
    <row r="21" spans="1:17" x14ac:dyDescent="0.35">
      <c r="A21" s="2">
        <f>'Biomass from Ecopath'!A20</f>
        <v>16</v>
      </c>
      <c r="B21" t="str">
        <f>'Biomass from Ecopath'!B20</f>
        <v>Chum-Juve</v>
      </c>
      <c r="C21">
        <f>'Biomass from Ecopath'!C20</f>
        <v>3.32E-3</v>
      </c>
      <c r="D21" s="2">
        <v>0</v>
      </c>
      <c r="E21" s="2">
        <v>1</v>
      </c>
      <c r="F21" s="17">
        <f t="shared" si="0"/>
        <v>8.9499754295957619E-6</v>
      </c>
      <c r="G21" s="14">
        <f t="shared" si="7"/>
        <v>0</v>
      </c>
      <c r="H21" s="24">
        <f t="shared" si="1"/>
        <v>0</v>
      </c>
      <c r="I21" s="29">
        <f t="shared" si="8"/>
        <v>0</v>
      </c>
      <c r="J21" s="28">
        <f t="shared" si="9"/>
        <v>0</v>
      </c>
      <c r="K21" s="15">
        <f t="shared" si="12"/>
        <v>0</v>
      </c>
      <c r="L21" s="34" t="str">
        <f t="shared" si="10"/>
        <v>Chum-Juve</v>
      </c>
      <c r="M21" s="36">
        <f t="shared" si="14"/>
        <v>0</v>
      </c>
      <c r="N21" s="13">
        <f t="shared" si="11"/>
        <v>0</v>
      </c>
      <c r="O21" s="39">
        <f t="shared" si="15"/>
        <v>0</v>
      </c>
      <c r="P21" s="39">
        <f t="shared" si="16"/>
        <v>0</v>
      </c>
      <c r="Q21" s="2">
        <f t="shared" si="13"/>
        <v>-1</v>
      </c>
    </row>
    <row r="22" spans="1:17" x14ac:dyDescent="0.35">
      <c r="A22" s="2">
        <f>'Biomass from Ecopath'!A21</f>
        <v>17</v>
      </c>
      <c r="B22" t="str">
        <f>'Biomass from Ecopath'!B21</f>
        <v>Chum-Adult</v>
      </c>
      <c r="C22">
        <f>'Biomass from Ecopath'!C21</f>
        <v>0.14000000000000001</v>
      </c>
      <c r="D22" s="2">
        <v>1</v>
      </c>
      <c r="E22" s="2">
        <v>1</v>
      </c>
      <c r="F22" s="17">
        <f t="shared" si="0"/>
        <v>3.7740860245283331E-4</v>
      </c>
      <c r="G22" s="14">
        <f t="shared" si="7"/>
        <v>0.14000000000000001</v>
      </c>
      <c r="H22" s="24">
        <f t="shared" si="1"/>
        <v>2.636868046841693E-3</v>
      </c>
      <c r="I22" s="29">
        <f t="shared" si="8"/>
        <v>2.636868046841693E-3</v>
      </c>
      <c r="J22" s="28">
        <f t="shared" si="9"/>
        <v>1</v>
      </c>
      <c r="K22" s="15">
        <f t="shared" si="12"/>
        <v>3.4482758620689655E-2</v>
      </c>
      <c r="L22" s="34" t="str">
        <f t="shared" si="10"/>
        <v>Chum-Adult</v>
      </c>
      <c r="M22" s="36">
        <f t="shared" si="14"/>
        <v>1.7139642304471005E-3</v>
      </c>
      <c r="N22" s="13">
        <f t="shared" si="11"/>
        <v>1.7139642304471005E-3</v>
      </c>
      <c r="O22" s="39">
        <f t="shared" si="15"/>
        <v>1.2242601646050717E-2</v>
      </c>
      <c r="P22" s="39">
        <f t="shared" si="16"/>
        <v>3.6496350364963487E-2</v>
      </c>
      <c r="Q22" s="2">
        <f t="shared" si="13"/>
        <v>0.45790554414784368</v>
      </c>
    </row>
    <row r="23" spans="1:17" x14ac:dyDescent="0.35">
      <c r="A23" s="2">
        <f>'Biomass from Ecopath'!A22</f>
        <v>18</v>
      </c>
      <c r="B23" t="str">
        <f>'Biomass from Ecopath'!B22</f>
        <v>Sockeye-Juve</v>
      </c>
      <c r="C23">
        <f>'Biomass from Ecopath'!C22</f>
        <v>6.6E-3</v>
      </c>
      <c r="D23" s="2">
        <v>1</v>
      </c>
      <c r="E23" s="2">
        <v>1</v>
      </c>
      <c r="F23" s="17">
        <f t="shared" si="0"/>
        <v>1.7792119829919284E-5</v>
      </c>
      <c r="G23" s="14">
        <f t="shared" si="7"/>
        <v>6.6E-3</v>
      </c>
      <c r="H23" s="24">
        <f t="shared" si="1"/>
        <v>1.2430949363682265E-4</v>
      </c>
      <c r="I23" s="29">
        <f t="shared" si="8"/>
        <v>1.2430949363682265E-4</v>
      </c>
      <c r="J23" s="28">
        <f t="shared" si="9"/>
        <v>1</v>
      </c>
      <c r="K23" s="15">
        <f t="shared" si="12"/>
        <v>3.4482758620689655E-2</v>
      </c>
      <c r="L23" s="34" t="str">
        <f t="shared" si="10"/>
        <v>Sockeye-Juve</v>
      </c>
      <c r="M23" s="36">
        <f t="shared" si="14"/>
        <v>8.0801170863934723E-5</v>
      </c>
      <c r="N23" s="13">
        <f t="shared" si="11"/>
        <v>8.0801170863934723E-5</v>
      </c>
      <c r="O23" s="39">
        <f t="shared" si="15"/>
        <v>1.2242601646050715E-2</v>
      </c>
      <c r="P23" s="39">
        <f t="shared" si="16"/>
        <v>3.649635036496348E-2</v>
      </c>
      <c r="Q23" s="2">
        <f t="shared" si="13"/>
        <v>0.45790554414784362</v>
      </c>
    </row>
    <row r="24" spans="1:17" x14ac:dyDescent="0.35">
      <c r="A24" s="2">
        <f>'Biomass from Ecopath'!A23</f>
        <v>19</v>
      </c>
      <c r="B24" t="str">
        <f>'Biomass from Ecopath'!B23</f>
        <v>Sockeye-Adult</v>
      </c>
      <c r="C24">
        <f>'Biomass from Ecopath'!C23</f>
        <v>0.18</v>
      </c>
      <c r="D24" s="2">
        <v>1</v>
      </c>
      <c r="E24" s="2">
        <v>1</v>
      </c>
      <c r="F24" s="17">
        <f t="shared" si="0"/>
        <v>4.8523963172507134E-4</v>
      </c>
      <c r="G24" s="14">
        <f t="shared" si="7"/>
        <v>0.18</v>
      </c>
      <c r="H24" s="24">
        <f t="shared" si="1"/>
        <v>3.3902589173678906E-3</v>
      </c>
      <c r="I24" s="29">
        <f t="shared" si="8"/>
        <v>3.3902589173678906E-3</v>
      </c>
      <c r="J24" s="28">
        <f t="shared" si="9"/>
        <v>1</v>
      </c>
      <c r="K24" s="15">
        <f t="shared" si="12"/>
        <v>3.4482758620689655E-2</v>
      </c>
      <c r="L24" s="34" t="str">
        <f t="shared" si="10"/>
        <v>Sockeye-Adult</v>
      </c>
      <c r="M24" s="36">
        <f t="shared" si="14"/>
        <v>2.2036682962891289E-3</v>
      </c>
      <c r="N24" s="13">
        <f t="shared" si="11"/>
        <v>2.2036682962891289E-3</v>
      </c>
      <c r="O24" s="39">
        <f t="shared" si="15"/>
        <v>1.2242601646050717E-2</v>
      </c>
      <c r="P24" s="39">
        <f t="shared" si="16"/>
        <v>3.6496350364963487E-2</v>
      </c>
      <c r="Q24" s="2">
        <f t="shared" si="13"/>
        <v>0.45790554414784368</v>
      </c>
    </row>
    <row r="25" spans="1:17" s="8" customFormat="1" x14ac:dyDescent="0.35">
      <c r="A25" s="9">
        <f>'Biomass from Ecopath'!A24</f>
        <v>0</v>
      </c>
      <c r="B25" s="8" t="str">
        <f>'Biomass from Ecopath'!B24</f>
        <v>CHINOOK-H</v>
      </c>
      <c r="C25" s="8">
        <f>'Biomass from Ecopath'!C24</f>
        <v>0</v>
      </c>
      <c r="D25" s="8">
        <v>0</v>
      </c>
      <c r="E25" s="9"/>
      <c r="F25" s="18">
        <f t="shared" si="0"/>
        <v>0</v>
      </c>
      <c r="G25" s="22">
        <f t="shared" si="7"/>
        <v>0</v>
      </c>
      <c r="H25" s="25">
        <f t="shared" si="1"/>
        <v>0</v>
      </c>
      <c r="I25" s="30">
        <f t="shared" si="8"/>
        <v>0</v>
      </c>
      <c r="J25" s="31">
        <f t="shared" si="9"/>
        <v>0</v>
      </c>
      <c r="K25" s="45">
        <f t="shared" si="12"/>
        <v>0</v>
      </c>
      <c r="L25" s="35" t="str">
        <f t="shared" si="10"/>
        <v>CHINOOK-H</v>
      </c>
      <c r="M25" s="37"/>
      <c r="N25" s="48"/>
      <c r="O25" s="41"/>
      <c r="P25" s="41"/>
      <c r="Q25" s="9">
        <f t="shared" si="13"/>
        <v>-1</v>
      </c>
    </row>
    <row r="26" spans="1:17" x14ac:dyDescent="0.35">
      <c r="A26" s="2">
        <f>'Biomass from Ecopath'!A25</f>
        <v>20</v>
      </c>
      <c r="B26" t="str">
        <f>'Biomass from Ecopath'!B25</f>
        <v>Chinook1-H-frsh</v>
      </c>
      <c r="C26">
        <f>'Biomass from Ecopath'!C25</f>
        <v>1.2999999999999999E-5</v>
      </c>
      <c r="D26" s="2">
        <v>0</v>
      </c>
      <c r="E26" s="2">
        <v>1</v>
      </c>
      <c r="F26" s="17">
        <f t="shared" si="0"/>
        <v>3.5045084513477375E-8</v>
      </c>
      <c r="G26" s="14">
        <f t="shared" si="7"/>
        <v>0</v>
      </c>
      <c r="H26" s="24">
        <f t="shared" si="1"/>
        <v>0</v>
      </c>
      <c r="I26" s="29">
        <f t="shared" si="8"/>
        <v>0</v>
      </c>
      <c r="J26" s="28">
        <f t="shared" si="9"/>
        <v>0</v>
      </c>
      <c r="K26" s="15">
        <f t="shared" si="12"/>
        <v>0</v>
      </c>
      <c r="L26" s="34" t="str">
        <f t="shared" si="10"/>
        <v>Chinook1-H-frsh</v>
      </c>
      <c r="M26" s="36">
        <f t="shared" ref="M26:M31" si="17">I26*(1-$F$2)</f>
        <v>0</v>
      </c>
      <c r="N26" s="13">
        <f t="shared" si="11"/>
        <v>0</v>
      </c>
      <c r="O26" s="39">
        <f t="shared" ref="O26:O31" si="18">M26/F26/$C$88</f>
        <v>0</v>
      </c>
      <c r="P26" s="39">
        <f t="shared" ref="P26:P31" si="19">O26/$O$87</f>
        <v>0</v>
      </c>
      <c r="Q26" s="2">
        <f t="shared" si="13"/>
        <v>-1</v>
      </c>
    </row>
    <row r="27" spans="1:17" x14ac:dyDescent="0.35">
      <c r="A27" s="2">
        <f>'Biomass from Ecopath'!A26</f>
        <v>21</v>
      </c>
      <c r="B27" t="str">
        <f>'Biomass from Ecopath'!B26</f>
        <v>Chinook2-H-emar1</v>
      </c>
      <c r="C27">
        <f>'Biomass from Ecopath'!C26</f>
        <v>3.1364380000000001E-4</v>
      </c>
      <c r="D27" s="2">
        <v>0</v>
      </c>
      <c r="E27" s="2">
        <v>1</v>
      </c>
      <c r="F27" s="17">
        <f t="shared" si="0"/>
        <v>8.4551334447139968E-7</v>
      </c>
      <c r="G27" s="14">
        <f t="shared" si="7"/>
        <v>0</v>
      </c>
      <c r="H27" s="24">
        <f t="shared" si="1"/>
        <v>0</v>
      </c>
      <c r="I27" s="29">
        <f t="shared" si="8"/>
        <v>0</v>
      </c>
      <c r="J27" s="28">
        <f t="shared" si="9"/>
        <v>0</v>
      </c>
      <c r="K27" s="15">
        <f t="shared" si="12"/>
        <v>0</v>
      </c>
      <c r="L27" s="34" t="str">
        <f t="shared" si="10"/>
        <v>Chinook2-H-emar1</v>
      </c>
      <c r="M27" s="36">
        <f t="shared" si="17"/>
        <v>0</v>
      </c>
      <c r="N27" s="12">
        <f t="shared" si="11"/>
        <v>0</v>
      </c>
      <c r="O27" s="39">
        <f t="shared" si="18"/>
        <v>0</v>
      </c>
      <c r="P27" s="39">
        <f t="shared" si="19"/>
        <v>0</v>
      </c>
      <c r="Q27" s="2">
        <f t="shared" si="13"/>
        <v>-1</v>
      </c>
    </row>
    <row r="28" spans="1:17" x14ac:dyDescent="0.35">
      <c r="A28" s="2">
        <f>'Biomass from Ecopath'!A27</f>
        <v>22</v>
      </c>
      <c r="B28" t="str">
        <f>'Biomass from Ecopath'!B27</f>
        <v>Chinook3-H-emar2</v>
      </c>
      <c r="C28">
        <f>'Biomass from Ecopath'!C27</f>
        <v>3.9190960000000004E-3</v>
      </c>
      <c r="D28" s="2">
        <v>1</v>
      </c>
      <c r="E28" s="2">
        <v>1</v>
      </c>
      <c r="F28" s="17">
        <f t="shared" si="0"/>
        <v>1.056500388741778E-5</v>
      </c>
      <c r="G28" s="14">
        <f t="shared" si="7"/>
        <v>3.9190960000000004E-3</v>
      </c>
      <c r="H28" s="24">
        <f t="shared" si="1"/>
        <v>7.3815278677893516E-5</v>
      </c>
      <c r="I28" s="29">
        <f t="shared" si="8"/>
        <v>7.3815278677893516E-5</v>
      </c>
      <c r="J28" s="28">
        <f t="shared" si="9"/>
        <v>1</v>
      </c>
      <c r="K28" s="15">
        <f t="shared" si="12"/>
        <v>3.4482758620689655E-2</v>
      </c>
      <c r="L28" s="34" t="str">
        <f t="shared" si="10"/>
        <v>Chinook3-H-emar2</v>
      </c>
      <c r="M28" s="36">
        <f t="shared" si="17"/>
        <v>4.7979931140630789E-5</v>
      </c>
      <c r="N28" s="12">
        <f t="shared" si="11"/>
        <v>4.7979931140630789E-5</v>
      </c>
      <c r="O28" s="39">
        <f t="shared" si="18"/>
        <v>1.2242601646050719E-2</v>
      </c>
      <c r="P28" s="39">
        <f t="shared" si="19"/>
        <v>3.6496350364963494E-2</v>
      </c>
      <c r="Q28" s="2">
        <f t="shared" si="13"/>
        <v>0.4579055441478439</v>
      </c>
    </row>
    <row r="29" spans="1:17" x14ac:dyDescent="0.35">
      <c r="A29" s="2">
        <f>'Biomass from Ecopath'!A28</f>
        <v>23</v>
      </c>
      <c r="B29" t="str">
        <f>'Biomass from Ecopath'!B28</f>
        <v>Chinook4-H-emar3</v>
      </c>
      <c r="C29">
        <f>'Biomass from Ecopath'!C28</f>
        <v>7.9950490000000006E-3</v>
      </c>
      <c r="D29" s="2">
        <v>1</v>
      </c>
      <c r="E29" s="2">
        <v>1</v>
      </c>
      <c r="F29" s="17">
        <f t="shared" si="0"/>
        <v>2.1552859068799448E-5</v>
      </c>
      <c r="G29" s="14">
        <f t="shared" si="7"/>
        <v>7.9950490000000006E-3</v>
      </c>
      <c r="H29" s="24">
        <f t="shared" si="1"/>
        <v>1.5058492315024022E-4</v>
      </c>
      <c r="I29" s="29">
        <f t="shared" si="8"/>
        <v>1.5058492315024022E-4</v>
      </c>
      <c r="J29" s="28">
        <f t="shared" si="9"/>
        <v>1</v>
      </c>
      <c r="K29" s="15">
        <f t="shared" si="12"/>
        <v>3.4482758620689655E-2</v>
      </c>
      <c r="L29" s="34" t="str">
        <f t="shared" si="10"/>
        <v>Chinook4-H-emar3</v>
      </c>
      <c r="M29" s="36">
        <f t="shared" si="17"/>
        <v>9.7880200047656139E-5</v>
      </c>
      <c r="N29" s="12">
        <f t="shared" si="11"/>
        <v>9.7880200047656139E-5</v>
      </c>
      <c r="O29" s="39">
        <f t="shared" si="18"/>
        <v>1.2242601646050717E-2</v>
      </c>
      <c r="P29" s="39">
        <f t="shared" si="19"/>
        <v>3.6496350364963487E-2</v>
      </c>
      <c r="Q29" s="2">
        <f t="shared" si="13"/>
        <v>0.45790554414784368</v>
      </c>
    </row>
    <row r="30" spans="1:17" x14ac:dyDescent="0.35">
      <c r="A30" s="2">
        <f>'Biomass from Ecopath'!A29</f>
        <v>24</v>
      </c>
      <c r="B30" t="str">
        <f>'Biomass from Ecopath'!B29</f>
        <v>Chinook5-H-mat</v>
      </c>
      <c r="C30">
        <f>'Biomass from Ecopath'!C29</f>
        <v>0.24278150000000001</v>
      </c>
      <c r="D30" s="2">
        <v>1</v>
      </c>
      <c r="E30" s="2">
        <v>1</v>
      </c>
      <c r="F30" s="17">
        <f t="shared" si="0"/>
        <v>6.5448447583144683E-4</v>
      </c>
      <c r="G30" s="14">
        <f t="shared" si="7"/>
        <v>0.24278150000000001</v>
      </c>
      <c r="H30" s="24">
        <f t="shared" si="1"/>
        <v>4.5727341408164038E-3</v>
      </c>
      <c r="I30" s="29">
        <f t="shared" si="8"/>
        <v>4.5727341408164038E-3</v>
      </c>
      <c r="J30" s="28">
        <f t="shared" si="9"/>
        <v>1</v>
      </c>
      <c r="K30" s="15">
        <f t="shared" si="12"/>
        <v>3.4482758620689655E-2</v>
      </c>
      <c r="L30" s="34" t="str">
        <f t="shared" si="10"/>
        <v>Chinook5-H-mat</v>
      </c>
      <c r="M30" s="36">
        <f t="shared" si="17"/>
        <v>2.9722771915306626E-3</v>
      </c>
      <c r="N30" s="12">
        <f t="shared" si="11"/>
        <v>2.9722771915306626E-3</v>
      </c>
      <c r="O30" s="39">
        <f t="shared" si="18"/>
        <v>1.2242601646050717E-2</v>
      </c>
      <c r="P30" s="39">
        <f t="shared" si="19"/>
        <v>3.6496350364963487E-2</v>
      </c>
      <c r="Q30" s="2">
        <f t="shared" si="13"/>
        <v>0.45790554414784368</v>
      </c>
    </row>
    <row r="31" spans="1:17" x14ac:dyDescent="0.35">
      <c r="A31" s="2">
        <f>'Biomass from Ecopath'!A30</f>
        <v>25</v>
      </c>
      <c r="B31" t="str">
        <f>'Biomass from Ecopath'!B30</f>
        <v>Chinook6-H-spwn</v>
      </c>
      <c r="C31">
        <f>'Biomass from Ecopath'!C30</f>
        <v>0.30424639999999997</v>
      </c>
      <c r="D31" s="2">
        <v>1</v>
      </c>
      <c r="E31" s="2">
        <v>1</v>
      </c>
      <c r="F31" s="17">
        <f t="shared" si="0"/>
        <v>8.2018006160932636E-4</v>
      </c>
      <c r="G31" s="14">
        <f t="shared" si="7"/>
        <v>0.30424639999999997</v>
      </c>
      <c r="H31" s="24">
        <f t="shared" si="1"/>
        <v>5.7304115037615459E-3</v>
      </c>
      <c r="I31" s="29">
        <f t="shared" si="8"/>
        <v>5.7304115037615459E-3</v>
      </c>
      <c r="J31" s="28">
        <f t="shared" si="9"/>
        <v>1</v>
      </c>
      <c r="K31" s="15">
        <f t="shared" si="12"/>
        <v>3.4482758620689655E-2</v>
      </c>
      <c r="L31" s="34" t="str">
        <f t="shared" si="10"/>
        <v>Chinook6-H-spwn</v>
      </c>
      <c r="M31" s="36">
        <f t="shared" si="17"/>
        <v>3.7247674774450049E-3</v>
      </c>
      <c r="N31" s="12">
        <f t="shared" si="11"/>
        <v>3.7247674774450049E-3</v>
      </c>
      <c r="O31" s="39">
        <f t="shared" si="18"/>
        <v>1.2242601646050717E-2</v>
      </c>
      <c r="P31" s="39">
        <f t="shared" si="19"/>
        <v>3.6496350364963487E-2</v>
      </c>
      <c r="Q31" s="2">
        <f t="shared" si="13"/>
        <v>0.45790554414784368</v>
      </c>
    </row>
    <row r="32" spans="1:17" s="8" customFormat="1" x14ac:dyDescent="0.35">
      <c r="A32" s="9">
        <f>'Biomass from Ecopath'!A31</f>
        <v>0</v>
      </c>
      <c r="B32" s="8" t="str">
        <f>'Biomass from Ecopath'!B31</f>
        <v>CHINOOK-WO</v>
      </c>
      <c r="C32" s="8">
        <f>'Biomass from Ecopath'!C31</f>
        <v>0</v>
      </c>
      <c r="E32" s="9"/>
      <c r="F32" s="18">
        <f t="shared" si="0"/>
        <v>0</v>
      </c>
      <c r="G32" s="22">
        <f t="shared" si="7"/>
        <v>0</v>
      </c>
      <c r="H32" s="25">
        <f t="shared" si="1"/>
        <v>0</v>
      </c>
      <c r="I32" s="30">
        <f t="shared" si="8"/>
        <v>0</v>
      </c>
      <c r="J32" s="31">
        <f t="shared" si="9"/>
        <v>0</v>
      </c>
      <c r="K32" s="45">
        <f t="shared" si="12"/>
        <v>0</v>
      </c>
      <c r="L32" s="35" t="str">
        <f t="shared" si="10"/>
        <v>CHINOOK-WO</v>
      </c>
      <c r="M32" s="37"/>
      <c r="N32" s="48"/>
      <c r="O32" s="41"/>
      <c r="P32" s="41"/>
      <c r="Q32" s="9">
        <f t="shared" si="13"/>
        <v>-1</v>
      </c>
    </row>
    <row r="33" spans="1:17" x14ac:dyDescent="0.35">
      <c r="A33" s="2">
        <f>'Biomass from Ecopath'!A32</f>
        <v>26</v>
      </c>
      <c r="B33" t="str">
        <f>'Biomass from Ecopath'!B32</f>
        <v>Chinook1-WO-frsh</v>
      </c>
      <c r="C33">
        <f>'Biomass from Ecopath'!C32</f>
        <v>6.6317280000000001E-5</v>
      </c>
      <c r="D33" s="2">
        <v>0</v>
      </c>
      <c r="E33" s="2">
        <v>1</v>
      </c>
      <c r="F33" s="17">
        <f t="shared" si="0"/>
        <v>1.7877651402338022E-7</v>
      </c>
      <c r="G33" s="14">
        <f t="shared" si="7"/>
        <v>0</v>
      </c>
      <c r="H33" s="24">
        <f t="shared" si="1"/>
        <v>0</v>
      </c>
      <c r="I33" s="29">
        <f t="shared" si="8"/>
        <v>0</v>
      </c>
      <c r="J33" s="28">
        <f t="shared" si="9"/>
        <v>0</v>
      </c>
      <c r="K33" s="15">
        <f t="shared" si="12"/>
        <v>0</v>
      </c>
      <c r="L33" s="34" t="str">
        <f t="shared" si="10"/>
        <v>Chinook1-WO-frsh</v>
      </c>
      <c r="M33" s="36">
        <f t="shared" ref="M33:M39" si="20">I33*(1-$F$2)</f>
        <v>0</v>
      </c>
      <c r="N33" s="13">
        <f t="shared" si="11"/>
        <v>0</v>
      </c>
      <c r="O33" s="39">
        <f t="shared" ref="O33:O39" si="21">M33/F33/$C$88</f>
        <v>0</v>
      </c>
      <c r="P33" s="39">
        <f t="shared" ref="P33:P39" si="22">O33/$O$87</f>
        <v>0</v>
      </c>
      <c r="Q33" s="2">
        <f t="shared" si="13"/>
        <v>-1</v>
      </c>
    </row>
    <row r="34" spans="1:17" x14ac:dyDescent="0.35">
      <c r="A34" s="2">
        <f>'Biomass from Ecopath'!A33</f>
        <v>27</v>
      </c>
      <c r="B34" t="str">
        <f>'Biomass from Ecopath'!B33</f>
        <v>Chinook2-WO-emar1</v>
      </c>
      <c r="C34">
        <f>'Biomass from Ecopath'!C33</f>
        <v>1.6000000000000001E-3</v>
      </c>
      <c r="D34" s="2">
        <v>0</v>
      </c>
      <c r="E34" s="2">
        <v>1</v>
      </c>
      <c r="F34" s="17">
        <f t="shared" si="0"/>
        <v>4.3132411708895232E-6</v>
      </c>
      <c r="G34" s="14">
        <f t="shared" si="7"/>
        <v>0</v>
      </c>
      <c r="H34" s="24">
        <f t="shared" si="1"/>
        <v>0</v>
      </c>
      <c r="I34" s="29">
        <f t="shared" si="8"/>
        <v>0</v>
      </c>
      <c r="J34" s="28">
        <f t="shared" si="9"/>
        <v>0</v>
      </c>
      <c r="K34" s="15">
        <f t="shared" si="12"/>
        <v>0</v>
      </c>
      <c r="L34" s="34" t="str">
        <f t="shared" si="10"/>
        <v>Chinook2-WO-emar1</v>
      </c>
      <c r="M34" s="36">
        <f t="shared" si="20"/>
        <v>0</v>
      </c>
      <c r="N34" s="13">
        <f t="shared" si="11"/>
        <v>0</v>
      </c>
      <c r="O34" s="39">
        <f t="shared" si="21"/>
        <v>0</v>
      </c>
      <c r="P34" s="39">
        <f t="shared" si="22"/>
        <v>0</v>
      </c>
      <c r="Q34" s="2">
        <f t="shared" si="13"/>
        <v>-1</v>
      </c>
    </row>
    <row r="35" spans="1:17" x14ac:dyDescent="0.35">
      <c r="A35" s="2">
        <f>'Biomass from Ecopath'!A34</f>
        <v>28</v>
      </c>
      <c r="B35" t="str">
        <f>'Biomass from Ecopath'!B34</f>
        <v>Chinook3-WO-emar2</v>
      </c>
      <c r="C35">
        <f>'Biomass from Ecopath'!C34</f>
        <v>1.9992590000000001E-2</v>
      </c>
      <c r="D35" s="2">
        <v>1</v>
      </c>
      <c r="E35" s="2">
        <v>1</v>
      </c>
      <c r="F35" s="17">
        <f t="shared" si="0"/>
        <v>5.3895538937946366E-5</v>
      </c>
      <c r="G35" s="14">
        <f t="shared" si="7"/>
        <v>1.9992590000000001E-2</v>
      </c>
      <c r="H35" s="24">
        <f t="shared" si="1"/>
        <v>3.7655586960433401E-4</v>
      </c>
      <c r="I35" s="29">
        <f t="shared" si="8"/>
        <v>3.7655586960433401E-4</v>
      </c>
      <c r="J35" s="28">
        <f t="shared" si="9"/>
        <v>1</v>
      </c>
      <c r="K35" s="15">
        <f t="shared" si="12"/>
        <v>3.4482758620689655E-2</v>
      </c>
      <c r="L35" s="34" t="str">
        <f t="shared" si="10"/>
        <v>Chinook3-WO-emar2</v>
      </c>
      <c r="M35" s="36">
        <f t="shared" si="20"/>
        <v>2.4476131524281712E-4</v>
      </c>
      <c r="N35" s="13">
        <f t="shared" si="11"/>
        <v>2.4476131524281712E-4</v>
      </c>
      <c r="O35" s="39">
        <f t="shared" si="21"/>
        <v>1.2242601646050717E-2</v>
      </c>
      <c r="P35" s="39">
        <f t="shared" si="22"/>
        <v>3.6496350364963487E-2</v>
      </c>
      <c r="Q35" s="2">
        <f t="shared" si="13"/>
        <v>0.45790554414784368</v>
      </c>
    </row>
    <row r="36" spans="1:17" x14ac:dyDescent="0.35">
      <c r="A36" s="2">
        <f>'Biomass from Ecopath'!A35</f>
        <v>29</v>
      </c>
      <c r="B36" t="str">
        <f>'Biomass from Ecopath'!B35</f>
        <v>Chinook4-WO-emar3</v>
      </c>
      <c r="C36">
        <f>'Biomass from Ecopath'!C35</f>
        <v>4.0785370000000001E-2</v>
      </c>
      <c r="D36" s="2">
        <v>1</v>
      </c>
      <c r="E36" s="2">
        <v>1</v>
      </c>
      <c r="F36" s="17">
        <f t="shared" si="0"/>
        <v>1.0994821065872653E-4</v>
      </c>
      <c r="G36" s="14">
        <f t="shared" si="7"/>
        <v>4.0785370000000001E-2</v>
      </c>
      <c r="H36" s="24">
        <f t="shared" si="1"/>
        <v>7.6818313522582704E-4</v>
      </c>
      <c r="I36" s="29">
        <f t="shared" si="8"/>
        <v>7.6818313522582704E-4</v>
      </c>
      <c r="J36" s="28">
        <f t="shared" si="9"/>
        <v>1</v>
      </c>
      <c r="K36" s="15">
        <f t="shared" si="12"/>
        <v>3.4482758620689655E-2</v>
      </c>
      <c r="L36" s="34" t="str">
        <f t="shared" si="10"/>
        <v>Chinook4-WO-emar3</v>
      </c>
      <c r="M36" s="36">
        <f t="shared" si="20"/>
        <v>4.9931903789678762E-4</v>
      </c>
      <c r="N36" s="13">
        <f t="shared" si="11"/>
        <v>4.9931903789678762E-4</v>
      </c>
      <c r="O36" s="39">
        <f t="shared" si="21"/>
        <v>1.2242601646050719E-2</v>
      </c>
      <c r="P36" s="39">
        <f t="shared" si="22"/>
        <v>3.6496350364963494E-2</v>
      </c>
      <c r="Q36" s="2">
        <f t="shared" si="13"/>
        <v>0.4579055441478439</v>
      </c>
    </row>
    <row r="37" spans="1:17" x14ac:dyDescent="0.35">
      <c r="A37" s="2">
        <f>'Biomass from Ecopath'!A36</f>
        <v>30</v>
      </c>
      <c r="B37" t="str">
        <f>'Biomass from Ecopath'!B36</f>
        <v>Chinook5-WO-mat</v>
      </c>
      <c r="C37">
        <f>'Biomass from Ecopath'!C36</f>
        <v>1.2385079999999999</v>
      </c>
      <c r="D37" s="2">
        <v>1</v>
      </c>
      <c r="E37" s="2">
        <v>1</v>
      </c>
      <c r="F37" s="17">
        <f t="shared" si="0"/>
        <v>3.3387398100475259E-3</v>
      </c>
      <c r="G37" s="14">
        <f t="shared" si="7"/>
        <v>1.2385079999999999</v>
      </c>
      <c r="H37" s="24">
        <f t="shared" si="1"/>
        <v>2.3327015506841509E-2</v>
      </c>
      <c r="I37" s="29">
        <f t="shared" si="8"/>
        <v>2.3327015506841509E-2</v>
      </c>
      <c r="J37" s="28">
        <f t="shared" si="9"/>
        <v>1</v>
      </c>
      <c r="K37" s="15">
        <f t="shared" si="12"/>
        <v>3.4482758620689655E-2</v>
      </c>
      <c r="L37" s="34" t="str">
        <f t="shared" si="10"/>
        <v>Chinook5-WO-mat</v>
      </c>
      <c r="M37" s="36">
        <f t="shared" si="20"/>
        <v>1.5162560079446982E-2</v>
      </c>
      <c r="N37" s="13">
        <f t="shared" si="11"/>
        <v>1.5162560079446982E-2</v>
      </c>
      <c r="O37" s="39">
        <f t="shared" si="21"/>
        <v>1.2242601646050719E-2</v>
      </c>
      <c r="P37" s="39">
        <f t="shared" si="22"/>
        <v>3.6496350364963494E-2</v>
      </c>
      <c r="Q37" s="2">
        <f t="shared" si="13"/>
        <v>0.4579055441478439</v>
      </c>
    </row>
    <row r="38" spans="1:17" x14ac:dyDescent="0.35">
      <c r="A38" s="2">
        <f>'Biomass from Ecopath'!A37</f>
        <v>31</v>
      </c>
      <c r="B38" t="str">
        <f>'Biomass from Ecopath'!B37</f>
        <v>Chinook6-WO-spwn</v>
      </c>
      <c r="C38">
        <f>'Biomass from Ecopath'!C37</f>
        <v>0.6532715</v>
      </c>
      <c r="D38" s="2">
        <v>1</v>
      </c>
      <c r="E38" s="2">
        <v>1</v>
      </c>
      <c r="F38" s="17">
        <f t="shared" si="0"/>
        <v>1.7610734559804721E-3</v>
      </c>
      <c r="G38" s="14">
        <f t="shared" si="7"/>
        <v>0.6532715</v>
      </c>
      <c r="H38" s="24">
        <f t="shared" si="1"/>
        <v>1.2304219601873879E-2</v>
      </c>
      <c r="I38" s="29">
        <f t="shared" si="8"/>
        <v>1.2304219601873879E-2</v>
      </c>
      <c r="J38" s="28">
        <f t="shared" si="9"/>
        <v>1</v>
      </c>
      <c r="K38" s="15">
        <f t="shared" si="12"/>
        <v>3.4482758620689655E-2</v>
      </c>
      <c r="L38" s="34" t="str">
        <f t="shared" si="10"/>
        <v>Chinook6-WO-spwn</v>
      </c>
      <c r="M38" s="36">
        <f t="shared" si="20"/>
        <v>7.9977427412180214E-3</v>
      </c>
      <c r="N38" s="13">
        <f t="shared" si="11"/>
        <v>7.9977427412180214E-3</v>
      </c>
      <c r="O38" s="39">
        <f t="shared" si="21"/>
        <v>1.2242601646050717E-2</v>
      </c>
      <c r="P38" s="39">
        <f t="shared" si="22"/>
        <v>3.6496350364963487E-2</v>
      </c>
      <c r="Q38" s="2">
        <f t="shared" si="13"/>
        <v>0.45790554414784368</v>
      </c>
    </row>
    <row r="39" spans="1:17" x14ac:dyDescent="0.35">
      <c r="A39" s="2">
        <f>'Biomass from Ecopath'!A38</f>
        <v>32</v>
      </c>
      <c r="B39" t="str">
        <f>'Biomass from Ecopath'!B38</f>
        <v>Chinook7-WO-mori</v>
      </c>
      <c r="C39">
        <f>'Biomass from Ecopath'!C38</f>
        <v>0.69159499999999996</v>
      </c>
      <c r="D39" s="2">
        <v>0</v>
      </c>
      <c r="E39" s="2">
        <v>1</v>
      </c>
      <c r="F39" s="17">
        <f t="shared" si="0"/>
        <v>1.8643850172383374E-3</v>
      </c>
      <c r="G39" s="14">
        <f t="shared" si="7"/>
        <v>0</v>
      </c>
      <c r="H39" s="24">
        <f t="shared" si="1"/>
        <v>0</v>
      </c>
      <c r="I39" s="29">
        <f t="shared" si="8"/>
        <v>0</v>
      </c>
      <c r="J39" s="28">
        <f t="shared" si="9"/>
        <v>0</v>
      </c>
      <c r="K39" s="15">
        <f t="shared" si="12"/>
        <v>0</v>
      </c>
      <c r="L39" s="34" t="str">
        <f t="shared" si="10"/>
        <v>Chinook7-WO-mori</v>
      </c>
      <c r="M39" s="36">
        <f t="shared" si="20"/>
        <v>0</v>
      </c>
      <c r="N39" s="13">
        <f t="shared" si="11"/>
        <v>0</v>
      </c>
      <c r="O39" s="39">
        <f t="shared" si="21"/>
        <v>0</v>
      </c>
      <c r="P39" s="39">
        <f t="shared" si="22"/>
        <v>0</v>
      </c>
      <c r="Q39" s="2">
        <f t="shared" si="13"/>
        <v>-1</v>
      </c>
    </row>
    <row r="40" spans="1:17" s="8" customFormat="1" x14ac:dyDescent="0.35">
      <c r="A40" s="9">
        <f>'Biomass from Ecopath'!A39</f>
        <v>0</v>
      </c>
      <c r="B40" s="8" t="str">
        <f>'Biomass from Ecopath'!B39</f>
        <v>CHINOOK-WS</v>
      </c>
      <c r="C40" s="8">
        <f>'Biomass from Ecopath'!C39</f>
        <v>0</v>
      </c>
      <c r="E40" s="9"/>
      <c r="F40" s="18">
        <f t="shared" si="0"/>
        <v>0</v>
      </c>
      <c r="G40" s="22">
        <f t="shared" si="7"/>
        <v>0</v>
      </c>
      <c r="H40" s="25">
        <f t="shared" si="1"/>
        <v>0</v>
      </c>
      <c r="I40" s="30">
        <f t="shared" si="8"/>
        <v>0</v>
      </c>
      <c r="J40" s="31">
        <f t="shared" si="9"/>
        <v>0</v>
      </c>
      <c r="K40" s="45">
        <f t="shared" si="12"/>
        <v>0</v>
      </c>
      <c r="L40" s="35" t="str">
        <f t="shared" si="10"/>
        <v>CHINOOK-WS</v>
      </c>
      <c r="M40" s="37"/>
      <c r="N40" s="48"/>
      <c r="O40" s="41"/>
      <c r="P40" s="41"/>
      <c r="Q40" s="9">
        <f t="shared" si="13"/>
        <v>-1</v>
      </c>
    </row>
    <row r="41" spans="1:17" x14ac:dyDescent="0.35">
      <c r="A41" s="2">
        <f>'Biomass from Ecopath'!A40</f>
        <v>33</v>
      </c>
      <c r="B41" t="str">
        <f>'Biomass from Ecopath'!B40</f>
        <v>Chinook1-WS-frsh</v>
      </c>
      <c r="C41">
        <f>'Biomass from Ecopath'!C40</f>
        <v>1.431089E-2</v>
      </c>
      <c r="D41" s="2">
        <v>0</v>
      </c>
      <c r="E41" s="2">
        <v>1</v>
      </c>
      <c r="F41" s="17">
        <f t="shared" si="0"/>
        <v>3.8578949962544482E-5</v>
      </c>
      <c r="G41" s="14">
        <f t="shared" si="7"/>
        <v>0</v>
      </c>
      <c r="H41" s="24">
        <f t="shared" si="1"/>
        <v>0</v>
      </c>
      <c r="I41" s="29">
        <f t="shared" si="8"/>
        <v>0</v>
      </c>
      <c r="J41" s="28">
        <f t="shared" si="9"/>
        <v>0</v>
      </c>
      <c r="K41" s="15">
        <f t="shared" si="12"/>
        <v>0</v>
      </c>
      <c r="L41" s="34" t="str">
        <f t="shared" si="10"/>
        <v>Chinook1-WS-frsh</v>
      </c>
      <c r="M41" s="36">
        <f>I41*(1-$F$2)</f>
        <v>0</v>
      </c>
      <c r="N41" s="13">
        <f t="shared" si="11"/>
        <v>0</v>
      </c>
      <c r="O41" s="39">
        <f>M41/F41/$C$88</f>
        <v>0</v>
      </c>
      <c r="P41" s="39">
        <f>O41/$O$87</f>
        <v>0</v>
      </c>
      <c r="Q41" s="2">
        <f t="shared" si="13"/>
        <v>-1</v>
      </c>
    </row>
    <row r="42" spans="1:17" x14ac:dyDescent="0.35">
      <c r="A42" s="2">
        <f>'Biomass from Ecopath'!A41</f>
        <v>34</v>
      </c>
      <c r="B42" t="str">
        <f>'Biomass from Ecopath'!B41</f>
        <v>Chinook2-WS-emar</v>
      </c>
      <c r="C42">
        <f>'Biomass from Ecopath'!C41</f>
        <v>2.8000000000000001E-2</v>
      </c>
      <c r="D42" s="2">
        <v>1</v>
      </c>
      <c r="E42" s="2">
        <v>1</v>
      </c>
      <c r="F42" s="17">
        <f t="shared" si="0"/>
        <v>7.5481720490566667E-5</v>
      </c>
      <c r="G42" s="14">
        <f t="shared" si="7"/>
        <v>2.8000000000000001E-2</v>
      </c>
      <c r="H42" s="24">
        <f t="shared" si="1"/>
        <v>5.2737360936833859E-4</v>
      </c>
      <c r="I42" s="29">
        <f t="shared" si="8"/>
        <v>5.2737360936833859E-4</v>
      </c>
      <c r="J42" s="28">
        <f t="shared" si="9"/>
        <v>1</v>
      </c>
      <c r="K42" s="15">
        <f t="shared" si="12"/>
        <v>3.4482758620689655E-2</v>
      </c>
      <c r="L42" s="34" t="str">
        <f t="shared" si="10"/>
        <v>Chinook2-WS-emar</v>
      </c>
      <c r="M42" s="36">
        <f>I42*(1-$F$2)</f>
        <v>3.4279284608942012E-4</v>
      </c>
      <c r="N42" s="13">
        <f t="shared" si="11"/>
        <v>3.4279284608942012E-4</v>
      </c>
      <c r="O42" s="39">
        <f>M42/F42/$C$88</f>
        <v>1.2242601646050717E-2</v>
      </c>
      <c r="P42" s="39">
        <f>O42/$O$87</f>
        <v>3.6496350364963487E-2</v>
      </c>
      <c r="Q42" s="2">
        <f t="shared" si="13"/>
        <v>0.45790554414784368</v>
      </c>
    </row>
    <row r="43" spans="1:17" x14ac:dyDescent="0.35">
      <c r="A43" s="2">
        <f>'Biomass from Ecopath'!A42</f>
        <v>35</v>
      </c>
      <c r="B43" t="str">
        <f>'Biomass from Ecopath'!B42</f>
        <v>Chinook3-WS-mar</v>
      </c>
      <c r="C43">
        <f>'Biomass from Ecopath'!C42</f>
        <v>1.6438089999999999E-2</v>
      </c>
      <c r="D43" s="2">
        <v>1</v>
      </c>
      <c r="E43" s="2">
        <v>1</v>
      </c>
      <c r="F43" s="17">
        <f t="shared" si="0"/>
        <v>4.4313404099242099E-5</v>
      </c>
      <c r="G43" s="14">
        <f t="shared" si="7"/>
        <v>1.6438089999999999E-2</v>
      </c>
      <c r="H43" s="24">
        <f t="shared" si="1"/>
        <v>3.0960767337219973E-4</v>
      </c>
      <c r="I43" s="29">
        <f t="shared" si="8"/>
        <v>3.0960767337219973E-4</v>
      </c>
      <c r="J43" s="28">
        <f t="shared" si="9"/>
        <v>1</v>
      </c>
      <c r="K43" s="15">
        <f t="shared" si="12"/>
        <v>3.4482758620689655E-2</v>
      </c>
      <c r="L43" s="34" t="str">
        <f t="shared" si="10"/>
        <v>Chinook3-WS-mar</v>
      </c>
      <c r="M43" s="36">
        <f>I43*(1-$F$2)</f>
        <v>2.0124498769192984E-4</v>
      </c>
      <c r="N43" s="13">
        <f t="shared" si="11"/>
        <v>2.0124498769192984E-4</v>
      </c>
      <c r="O43" s="39">
        <f>M43/F43/$C$88</f>
        <v>1.2242601646050719E-2</v>
      </c>
      <c r="P43" s="39">
        <f>O43/$O$87</f>
        <v>3.6496350364963494E-2</v>
      </c>
      <c r="Q43" s="2">
        <f t="shared" si="13"/>
        <v>0.4579055441478439</v>
      </c>
    </row>
    <row r="44" spans="1:17" x14ac:dyDescent="0.35">
      <c r="A44" s="2">
        <f>'Biomass from Ecopath'!A43</f>
        <v>36</v>
      </c>
      <c r="B44" t="str">
        <f>'Biomass from Ecopath'!B43</f>
        <v>Chinook4-WS-spwn</v>
      </c>
      <c r="C44">
        <f>'Biomass from Ecopath'!C43</f>
        <v>1.215135E-3</v>
      </c>
      <c r="D44" s="2">
        <v>1</v>
      </c>
      <c r="E44" s="2">
        <v>1</v>
      </c>
      <c r="F44" s="17">
        <f t="shared" si="0"/>
        <v>3.2757314438680255E-6</v>
      </c>
      <c r="G44" s="14">
        <f t="shared" si="7"/>
        <v>1.215135E-3</v>
      </c>
      <c r="H44" s="24">
        <f t="shared" si="1"/>
        <v>2.2886790386421291E-5</v>
      </c>
      <c r="I44" s="29">
        <f t="shared" si="8"/>
        <v>2.2886790386421291E-5</v>
      </c>
      <c r="J44" s="28">
        <f t="shared" si="9"/>
        <v>1</v>
      </c>
      <c r="K44" s="15">
        <f t="shared" si="12"/>
        <v>3.4482758620689655E-2</v>
      </c>
      <c r="L44" s="34" t="str">
        <f t="shared" si="10"/>
        <v>Chinook4-WS-spwn</v>
      </c>
      <c r="M44" s="36">
        <f>I44*(1-$F$2)</f>
        <v>1.487641375117384E-5</v>
      </c>
      <c r="N44" s="13">
        <f t="shared" si="11"/>
        <v>1.487641375117384E-5</v>
      </c>
      <c r="O44" s="39">
        <f>M44/F44/$C$88</f>
        <v>1.2242601646050719E-2</v>
      </c>
      <c r="P44" s="39">
        <f>O44/$O$87</f>
        <v>3.6496350364963494E-2</v>
      </c>
      <c r="Q44" s="2">
        <f t="shared" si="13"/>
        <v>0.4579055441478439</v>
      </c>
    </row>
    <row r="45" spans="1:17" x14ac:dyDescent="0.35">
      <c r="A45" s="2">
        <f>'Biomass from Ecopath'!A44</f>
        <v>37</v>
      </c>
      <c r="B45" t="str">
        <f>'Biomass from Ecopath'!B44</f>
        <v>Chinook5-WS-mori</v>
      </c>
      <c r="C45">
        <f>'Biomass from Ecopath'!C44</f>
        <v>4.0151500000000002E-4</v>
      </c>
      <c r="D45" s="2">
        <v>0</v>
      </c>
      <c r="E45" s="2">
        <v>1</v>
      </c>
      <c r="F45" s="17">
        <f t="shared" si="0"/>
        <v>1.0823943929560668E-6</v>
      </c>
      <c r="G45" s="14">
        <f t="shared" si="7"/>
        <v>0</v>
      </c>
      <c r="H45" s="24">
        <f t="shared" si="1"/>
        <v>0</v>
      </c>
      <c r="I45" s="29">
        <f t="shared" si="8"/>
        <v>0</v>
      </c>
      <c r="J45" s="28">
        <f t="shared" si="9"/>
        <v>0</v>
      </c>
      <c r="K45" s="15">
        <f t="shared" si="12"/>
        <v>0</v>
      </c>
      <c r="L45" s="34" t="str">
        <f t="shared" si="10"/>
        <v>Chinook5-WS-mori</v>
      </c>
      <c r="M45" s="36">
        <f>I45*(1-$F$2)</f>
        <v>0</v>
      </c>
      <c r="N45" s="13">
        <f t="shared" si="11"/>
        <v>0</v>
      </c>
      <c r="O45" s="39">
        <f>M45/F45/$C$88</f>
        <v>0</v>
      </c>
      <c r="P45" s="39">
        <f>O45/$O$87</f>
        <v>0</v>
      </c>
      <c r="Q45" s="2">
        <f t="shared" si="13"/>
        <v>-1</v>
      </c>
    </row>
    <row r="46" spans="1:17" s="8" customFormat="1" x14ac:dyDescent="0.35">
      <c r="A46" s="9">
        <f>'Biomass from Ecopath'!A45</f>
        <v>0</v>
      </c>
      <c r="B46" s="8" t="str">
        <f>'Biomass from Ecopath'!B45</f>
        <v>COHO-H</v>
      </c>
      <c r="C46" s="8">
        <f>'Biomass from Ecopath'!C45</f>
        <v>0</v>
      </c>
      <c r="E46" s="9"/>
      <c r="F46" s="18">
        <f t="shared" si="0"/>
        <v>0</v>
      </c>
      <c r="G46" s="22">
        <f t="shared" si="7"/>
        <v>0</v>
      </c>
      <c r="H46" s="25">
        <f t="shared" si="1"/>
        <v>0</v>
      </c>
      <c r="I46" s="30">
        <f t="shared" si="8"/>
        <v>0</v>
      </c>
      <c r="J46" s="31">
        <f t="shared" si="9"/>
        <v>0</v>
      </c>
      <c r="K46" s="45">
        <f t="shared" ref="K46:K72" si="23">J46/$J$88</f>
        <v>0</v>
      </c>
      <c r="L46" s="35" t="str">
        <f t="shared" si="10"/>
        <v>COHO-H</v>
      </c>
      <c r="M46" s="37"/>
      <c r="N46" s="48"/>
      <c r="O46" s="41"/>
      <c r="P46" s="41"/>
      <c r="Q46" s="9">
        <f t="shared" ref="Q46:Q72" si="24">($A$83*P46-1)/(($A$83-2)*P46+1)</f>
        <v>-1</v>
      </c>
    </row>
    <row r="47" spans="1:17" x14ac:dyDescent="0.35">
      <c r="A47" s="2">
        <f>'Biomass from Ecopath'!A46</f>
        <v>38</v>
      </c>
      <c r="B47" t="str">
        <f>'Biomass from Ecopath'!B46</f>
        <v>Coho1-H-frsh</v>
      </c>
      <c r="C47">
        <f>'Biomass from Ecopath'!C46</f>
        <v>1.0999999999999999E-2</v>
      </c>
      <c r="D47" s="2">
        <v>0</v>
      </c>
      <c r="E47" s="2">
        <v>1</v>
      </c>
      <c r="F47" s="17">
        <f t="shared" si="0"/>
        <v>2.965353304986547E-5</v>
      </c>
      <c r="G47" s="14">
        <f t="shared" si="7"/>
        <v>0</v>
      </c>
      <c r="H47" s="24">
        <f t="shared" si="1"/>
        <v>0</v>
      </c>
      <c r="I47" s="29">
        <f t="shared" si="8"/>
        <v>0</v>
      </c>
      <c r="J47" s="28">
        <f t="shared" si="9"/>
        <v>0</v>
      </c>
      <c r="K47" s="15">
        <f t="shared" si="23"/>
        <v>0</v>
      </c>
      <c r="L47" s="34" t="str">
        <f t="shared" si="10"/>
        <v>Coho1-H-frsh</v>
      </c>
      <c r="M47" s="36">
        <f>I47*(1-$F$2)</f>
        <v>0</v>
      </c>
      <c r="N47" s="49">
        <f t="shared" si="11"/>
        <v>0</v>
      </c>
      <c r="O47" s="39">
        <f>M47/F47/$C$88</f>
        <v>0</v>
      </c>
      <c r="P47" s="39">
        <f>O47/$O$87</f>
        <v>0</v>
      </c>
      <c r="Q47" s="2">
        <f t="shared" si="24"/>
        <v>-1</v>
      </c>
    </row>
    <row r="48" spans="1:17" x14ac:dyDescent="0.35">
      <c r="A48" s="2">
        <f>'Biomass from Ecopath'!A47</f>
        <v>39</v>
      </c>
      <c r="B48" t="str">
        <f>'Biomass from Ecopath'!B47</f>
        <v>Coho2-H-emar</v>
      </c>
      <c r="C48">
        <f>'Biomass from Ecopath'!C47</f>
        <v>9.619318E-3</v>
      </c>
      <c r="D48" s="2">
        <v>1</v>
      </c>
      <c r="E48" s="2">
        <v>1</v>
      </c>
      <c r="F48" s="17">
        <f t="shared" si="0"/>
        <v>2.5931524020924166E-5</v>
      </c>
      <c r="G48" s="14">
        <f t="shared" si="7"/>
        <v>9.619318E-3</v>
      </c>
      <c r="H48" s="24">
        <f t="shared" si="1"/>
        <v>1.8117765904720814E-4</v>
      </c>
      <c r="I48" s="29">
        <f t="shared" si="8"/>
        <v>1.8117765904720814E-4</v>
      </c>
      <c r="J48" s="28">
        <f t="shared" si="9"/>
        <v>1</v>
      </c>
      <c r="K48" s="15">
        <f t="shared" si="23"/>
        <v>3.4482758620689655E-2</v>
      </c>
      <c r="L48" s="34" t="str">
        <f t="shared" si="10"/>
        <v>Coho2-H-emar</v>
      </c>
      <c r="M48" s="36">
        <f>I48*(1-$F$2)</f>
        <v>1.1776547838068529E-4</v>
      </c>
      <c r="N48" s="49">
        <f t="shared" si="11"/>
        <v>1.1776547838068529E-4</v>
      </c>
      <c r="O48" s="39">
        <f>M48/F48/$C$88</f>
        <v>1.2242601646050717E-2</v>
      </c>
      <c r="P48" s="39">
        <f>O48/$O$87</f>
        <v>3.6496350364963487E-2</v>
      </c>
      <c r="Q48" s="2">
        <f t="shared" si="24"/>
        <v>0.45790554414784368</v>
      </c>
    </row>
    <row r="49" spans="1:17" x14ac:dyDescent="0.35">
      <c r="A49" s="2">
        <f>'Biomass from Ecopath'!A48</f>
        <v>40</v>
      </c>
      <c r="B49" t="str">
        <f>'Biomass from Ecopath'!B48</f>
        <v>Coho3-H-mar</v>
      </c>
      <c r="C49">
        <f>'Biomass from Ecopath'!C48</f>
        <v>2.7441039999999998E-3</v>
      </c>
      <c r="D49" s="2">
        <v>1</v>
      </c>
      <c r="E49" s="2">
        <v>0.2</v>
      </c>
      <c r="F49" s="17">
        <f t="shared" si="0"/>
        <v>7.3974889687516398E-6</v>
      </c>
      <c r="G49" s="14">
        <f t="shared" si="7"/>
        <v>5.4882079999999994E-4</v>
      </c>
      <c r="H49" s="24">
        <f t="shared" si="1"/>
        <v>1.0336914506872109E-5</v>
      </c>
      <c r="I49" s="29">
        <f t="shared" si="8"/>
        <v>1.0336914506872109E-5</v>
      </c>
      <c r="J49" s="28">
        <f t="shared" si="9"/>
        <v>1</v>
      </c>
      <c r="K49" s="15">
        <f t="shared" si="23"/>
        <v>3.4482758620689655E-2</v>
      </c>
      <c r="L49" s="34" t="str">
        <f t="shared" si="10"/>
        <v>Coho3-H-mar</v>
      </c>
      <c r="M49" s="36">
        <f>I49*(1-$F$2)</f>
        <v>6.7189944294668714E-6</v>
      </c>
      <c r="N49" s="49">
        <f t="shared" si="11"/>
        <v>6.7189944294668714E-6</v>
      </c>
      <c r="O49" s="39">
        <f>M49/F49/$C$88</f>
        <v>2.4485203292101436E-3</v>
      </c>
      <c r="P49" s="39">
        <f>O49/$O$87</f>
        <v>7.2992700729926979E-3</v>
      </c>
      <c r="Q49" s="2">
        <f t="shared" si="24"/>
        <v>-0.31400966183574897</v>
      </c>
    </row>
    <row r="50" spans="1:17" x14ac:dyDescent="0.35">
      <c r="A50" s="2">
        <f>'Biomass from Ecopath'!A49</f>
        <v>41</v>
      </c>
      <c r="B50" t="str">
        <f>'Biomass from Ecopath'!B49</f>
        <v>Coho4-H-spwn</v>
      </c>
      <c r="C50">
        <f>'Biomass from Ecopath'!C49</f>
        <v>8.3813509999999998E-4</v>
      </c>
      <c r="D50" s="2">
        <v>1</v>
      </c>
      <c r="E50" s="2">
        <v>1</v>
      </c>
      <c r="F50" s="17">
        <f t="shared" si="0"/>
        <v>2.259424262554755E-6</v>
      </c>
      <c r="G50" s="14">
        <f t="shared" si="7"/>
        <v>8.3813509999999998E-4</v>
      </c>
      <c r="H50" s="24">
        <f t="shared" si="1"/>
        <v>1.5786083315189049E-5</v>
      </c>
      <c r="I50" s="29">
        <f t="shared" si="8"/>
        <v>1.5786083315189049E-5</v>
      </c>
      <c r="J50" s="28">
        <f t="shared" si="9"/>
        <v>1</v>
      </c>
      <c r="K50" s="15">
        <f t="shared" si="23"/>
        <v>3.4482758620689655E-2</v>
      </c>
      <c r="L50" s="34" t="str">
        <f t="shared" si="10"/>
        <v>Coho4-H-spwn</v>
      </c>
      <c r="M50" s="36">
        <f>I50*(1-$F$2)</f>
        <v>1.0260954154872883E-5</v>
      </c>
      <c r="N50" s="49">
        <f t="shared" si="11"/>
        <v>1.0260954154872883E-5</v>
      </c>
      <c r="O50" s="39">
        <f>M50/F50/$C$88</f>
        <v>1.2242601646050717E-2</v>
      </c>
      <c r="P50" s="39">
        <f>O50/$O$87</f>
        <v>3.6496350364963487E-2</v>
      </c>
      <c r="Q50" s="2">
        <f t="shared" si="24"/>
        <v>0.45790554414784368</v>
      </c>
    </row>
    <row r="51" spans="1:17" s="8" customFormat="1" x14ac:dyDescent="0.35">
      <c r="A51" s="9">
        <f>'Biomass from Ecopath'!A50</f>
        <v>0</v>
      </c>
      <c r="B51" s="8" t="str">
        <f>'Biomass from Ecopath'!B50</f>
        <v>COHO-W</v>
      </c>
      <c r="C51" s="8">
        <f>'Biomass from Ecopath'!C50</f>
        <v>0</v>
      </c>
      <c r="E51" s="9"/>
      <c r="F51" s="18">
        <f t="shared" si="0"/>
        <v>0</v>
      </c>
      <c r="G51" s="22">
        <f t="shared" si="7"/>
        <v>0</v>
      </c>
      <c r="H51" s="25">
        <f t="shared" si="1"/>
        <v>0</v>
      </c>
      <c r="I51" s="30">
        <f t="shared" si="8"/>
        <v>0</v>
      </c>
      <c r="J51" s="31">
        <f t="shared" si="9"/>
        <v>0</v>
      </c>
      <c r="K51" s="45">
        <f t="shared" si="23"/>
        <v>0</v>
      </c>
      <c r="L51" s="35" t="str">
        <f t="shared" si="10"/>
        <v>COHO-W</v>
      </c>
      <c r="M51" s="37"/>
      <c r="N51" s="48"/>
      <c r="O51" s="41"/>
      <c r="P51" s="41"/>
      <c r="Q51" s="9">
        <f t="shared" si="24"/>
        <v>-1</v>
      </c>
    </row>
    <row r="52" spans="1:17" x14ac:dyDescent="0.35">
      <c r="A52" s="2">
        <f>'Biomass from Ecopath'!A51</f>
        <v>42</v>
      </c>
      <c r="B52" t="str">
        <f>'Biomass from Ecopath'!B51</f>
        <v>Coho1-W-frsh</v>
      </c>
      <c r="C52">
        <f>'Biomass from Ecopath'!C51</f>
        <v>4.9171890000000003E-2</v>
      </c>
      <c r="D52" s="2">
        <v>0</v>
      </c>
      <c r="E52" s="2">
        <v>1</v>
      </c>
      <c r="F52" s="17">
        <f t="shared" si="0"/>
        <v>1.3255638774903179E-4</v>
      </c>
      <c r="G52" s="14">
        <f t="shared" si="7"/>
        <v>0</v>
      </c>
      <c r="H52" s="24">
        <f t="shared" si="1"/>
        <v>0</v>
      </c>
      <c r="I52" s="29">
        <f t="shared" si="8"/>
        <v>0</v>
      </c>
      <c r="J52" s="28">
        <f t="shared" si="9"/>
        <v>0</v>
      </c>
      <c r="K52" s="15">
        <f t="shared" si="23"/>
        <v>0</v>
      </c>
      <c r="L52" s="34" t="str">
        <f t="shared" si="10"/>
        <v>Coho1-W-frsh</v>
      </c>
      <c r="M52" s="36">
        <f>I52*(1-$F$2)</f>
        <v>0</v>
      </c>
      <c r="N52" s="13">
        <f t="shared" si="11"/>
        <v>0</v>
      </c>
      <c r="O52" s="39">
        <f>M52/F52/$C$88</f>
        <v>0</v>
      </c>
      <c r="P52" s="39">
        <f>O52/$O$87</f>
        <v>0</v>
      </c>
      <c r="Q52" s="2">
        <f t="shared" si="24"/>
        <v>-1</v>
      </c>
    </row>
    <row r="53" spans="1:17" x14ac:dyDescent="0.35">
      <c r="A53" s="2">
        <f>'Biomass from Ecopath'!A52</f>
        <v>43</v>
      </c>
      <c r="B53" t="str">
        <f>'Biomass from Ecopath'!B52</f>
        <v>Coho2-W-emar</v>
      </c>
      <c r="C53">
        <f>'Biomass from Ecopath'!C52</f>
        <v>4.2999999999999997E-2</v>
      </c>
      <c r="D53" s="2">
        <v>1</v>
      </c>
      <c r="E53" s="2">
        <v>1</v>
      </c>
      <c r="F53" s="17">
        <f t="shared" si="0"/>
        <v>1.1591835646765593E-4</v>
      </c>
      <c r="G53" s="14">
        <f t="shared" si="7"/>
        <v>4.2999999999999997E-2</v>
      </c>
      <c r="H53" s="24">
        <f t="shared" si="1"/>
        <v>8.0989518581566281E-4</v>
      </c>
      <c r="I53" s="29">
        <f t="shared" si="8"/>
        <v>8.0989518581566281E-4</v>
      </c>
      <c r="J53" s="28">
        <f t="shared" si="9"/>
        <v>1</v>
      </c>
      <c r="K53" s="15">
        <f t="shared" si="23"/>
        <v>3.4482758620689655E-2</v>
      </c>
      <c r="L53" s="34" t="str">
        <f t="shared" si="10"/>
        <v>Coho2-W-emar</v>
      </c>
      <c r="M53" s="36">
        <f>I53*(1-$F$2)</f>
        <v>5.2643187078018087E-4</v>
      </c>
      <c r="N53" s="13">
        <f t="shared" si="11"/>
        <v>5.2643187078018087E-4</v>
      </c>
      <c r="O53" s="39">
        <f>M53/F53/$C$88</f>
        <v>1.2242601646050719E-2</v>
      </c>
      <c r="P53" s="39">
        <f>O53/$O$87</f>
        <v>3.6496350364963494E-2</v>
      </c>
      <c r="Q53" s="2">
        <f t="shared" si="24"/>
        <v>0.4579055441478439</v>
      </c>
    </row>
    <row r="54" spans="1:17" x14ac:dyDescent="0.35">
      <c r="A54" s="2">
        <f>'Biomass from Ecopath'!A53</f>
        <v>44</v>
      </c>
      <c r="B54" t="str">
        <f>'Biomass from Ecopath'!B53</f>
        <v>Coho3-W-mar</v>
      </c>
      <c r="C54">
        <f>'Biomass from Ecopath'!C53</f>
        <v>1.2266610000000001E-2</v>
      </c>
      <c r="D54" s="2">
        <v>1</v>
      </c>
      <c r="E54" s="2">
        <v>0.2</v>
      </c>
      <c r="F54" s="17">
        <f t="shared" si="0"/>
        <v>3.3068029549528212E-5</v>
      </c>
      <c r="G54" s="14">
        <f t="shared" si="7"/>
        <v>2.4533220000000004E-3</v>
      </c>
      <c r="H54" s="24">
        <f t="shared" si="1"/>
        <v>4.6207759931526831E-5</v>
      </c>
      <c r="I54" s="29">
        <f t="shared" si="8"/>
        <v>4.6207759931526831E-5</v>
      </c>
      <c r="J54" s="28">
        <f t="shared" si="9"/>
        <v>1</v>
      </c>
      <c r="K54" s="15">
        <f t="shared" si="23"/>
        <v>3.4482758620689655E-2</v>
      </c>
      <c r="L54" s="34" t="str">
        <f t="shared" si="10"/>
        <v>Coho3-W-mar</v>
      </c>
      <c r="M54" s="36">
        <f>I54*(1-$F$2)</f>
        <v>3.003504395549244E-5</v>
      </c>
      <c r="N54" s="13">
        <f t="shared" si="11"/>
        <v>3.003504395549244E-5</v>
      </c>
      <c r="O54" s="39">
        <f>M54/F54/$C$88</f>
        <v>2.4485203292101436E-3</v>
      </c>
      <c r="P54" s="39">
        <f>O54/$O$87</f>
        <v>7.2992700729926979E-3</v>
      </c>
      <c r="Q54" s="2">
        <f t="shared" si="24"/>
        <v>-0.31400966183574897</v>
      </c>
    </row>
    <row r="55" spans="1:17" x14ac:dyDescent="0.35">
      <c r="A55" s="2">
        <f>'Biomass from Ecopath'!A54</f>
        <v>45</v>
      </c>
      <c r="B55" t="str">
        <f>'Biomass from Ecopath'!B54</f>
        <v>Coho4-W-spwn</v>
      </c>
      <c r="C55">
        <f>'Biomass from Ecopath'!C54</f>
        <v>2.2607109999999999E-3</v>
      </c>
      <c r="D55" s="2">
        <v>1</v>
      </c>
      <c r="E55" s="2">
        <v>1</v>
      </c>
      <c r="F55" s="17">
        <f t="shared" si="0"/>
        <v>6.0943698504267658E-6</v>
      </c>
      <c r="G55" s="14">
        <f t="shared" si="7"/>
        <v>2.2607109999999999E-3</v>
      </c>
      <c r="H55" s="24">
        <f t="shared" si="1"/>
        <v>4.2579975707453783E-5</v>
      </c>
      <c r="I55" s="29">
        <f t="shared" si="8"/>
        <v>4.2579975707453783E-5</v>
      </c>
      <c r="J55" s="28">
        <f t="shared" si="9"/>
        <v>1</v>
      </c>
      <c r="K55" s="15">
        <f t="shared" si="23"/>
        <v>3.4482758620689655E-2</v>
      </c>
      <c r="L55" s="34" t="str">
        <f t="shared" si="10"/>
        <v>Coho4-W-spwn</v>
      </c>
      <c r="M55" s="36">
        <f>I55*(1-$F$2)</f>
        <v>2.7676984209844961E-5</v>
      </c>
      <c r="N55" s="13">
        <f t="shared" si="11"/>
        <v>2.7676984209844961E-5</v>
      </c>
      <c r="O55" s="39">
        <f>M55/F55/$C$88</f>
        <v>1.2242601646050717E-2</v>
      </c>
      <c r="P55" s="39">
        <f>O55/$O$87</f>
        <v>3.6496350364963487E-2</v>
      </c>
      <c r="Q55" s="2">
        <f t="shared" si="24"/>
        <v>0.45790554414784368</v>
      </c>
    </row>
    <row r="56" spans="1:17" x14ac:dyDescent="0.35">
      <c r="A56" s="2">
        <f>'Biomass from Ecopath'!A55</f>
        <v>46</v>
      </c>
      <c r="B56" t="str">
        <f>'Biomass from Ecopath'!B55</f>
        <v>Coho5-W-mori</v>
      </c>
      <c r="C56">
        <f>'Biomass from Ecopath'!C55</f>
        <v>1.730976E-3</v>
      </c>
      <c r="D56" s="2">
        <v>0</v>
      </c>
      <c r="E56" s="2">
        <v>1</v>
      </c>
      <c r="F56" s="17">
        <f t="shared" si="0"/>
        <v>4.6663230931385394E-6</v>
      </c>
      <c r="G56" s="14">
        <f t="shared" si="7"/>
        <v>0</v>
      </c>
      <c r="H56" s="24">
        <f t="shared" si="1"/>
        <v>0</v>
      </c>
      <c r="I56" s="29">
        <f t="shared" si="8"/>
        <v>0</v>
      </c>
      <c r="J56" s="28">
        <f t="shared" si="9"/>
        <v>0</v>
      </c>
      <c r="K56" s="15">
        <f t="shared" si="23"/>
        <v>0</v>
      </c>
      <c r="L56" s="34" t="str">
        <f t="shared" si="10"/>
        <v>Coho5-W-mori</v>
      </c>
      <c r="M56" s="36">
        <f>I56*(1-$F$2)</f>
        <v>0</v>
      </c>
      <c r="N56" s="13">
        <f t="shared" si="11"/>
        <v>0</v>
      </c>
      <c r="O56" s="39">
        <f>M56/F56/$C$88</f>
        <v>0</v>
      </c>
      <c r="P56" s="39">
        <f>O56/$O$87</f>
        <v>0</v>
      </c>
      <c r="Q56" s="2">
        <f t="shared" si="24"/>
        <v>-1</v>
      </c>
    </row>
    <row r="57" spans="1:17" s="8" customFormat="1" x14ac:dyDescent="0.35">
      <c r="A57" s="9">
        <f>'Biomass from Ecopath'!A56</f>
        <v>0</v>
      </c>
      <c r="B57" s="8" t="str">
        <f>'Biomass from Ecopath'!B56</f>
        <v>HERRING</v>
      </c>
      <c r="C57" s="8">
        <f>'Biomass from Ecopath'!C56</f>
        <v>0</v>
      </c>
      <c r="E57" s="9"/>
      <c r="F57" s="18">
        <f t="shared" si="0"/>
        <v>0</v>
      </c>
      <c r="G57" s="22">
        <f t="shared" si="7"/>
        <v>0</v>
      </c>
      <c r="H57" s="25">
        <f t="shared" si="1"/>
        <v>0</v>
      </c>
      <c r="I57" s="30">
        <f t="shared" si="8"/>
        <v>0</v>
      </c>
      <c r="J57" s="31">
        <f t="shared" si="9"/>
        <v>0</v>
      </c>
      <c r="K57" s="45">
        <f t="shared" si="23"/>
        <v>0</v>
      </c>
      <c r="L57" s="35" t="str">
        <f t="shared" si="10"/>
        <v>HERRING</v>
      </c>
      <c r="M57" s="37"/>
      <c r="N57" s="48"/>
      <c r="O57" s="41"/>
      <c r="P57" s="41"/>
      <c r="Q57" s="9">
        <f t="shared" si="24"/>
        <v>-1</v>
      </c>
    </row>
    <row r="58" spans="1:17" x14ac:dyDescent="0.35">
      <c r="A58" s="2">
        <f>'Biomass from Ecopath'!A57</f>
        <v>47</v>
      </c>
      <c r="B58" t="str">
        <f>'Biomass from Ecopath'!B57</f>
        <v>Herring1-age0</v>
      </c>
      <c r="C58">
        <f>'Biomass from Ecopath'!C57</f>
        <v>0.62606680000000003</v>
      </c>
      <c r="D58" s="2">
        <v>0</v>
      </c>
      <c r="E58" s="2">
        <v>1</v>
      </c>
      <c r="F58" s="17">
        <f t="shared" si="0"/>
        <v>1.6877356859294108E-3</v>
      </c>
      <c r="G58" s="14">
        <f t="shared" si="7"/>
        <v>0</v>
      </c>
      <c r="H58" s="24">
        <f t="shared" si="1"/>
        <v>0</v>
      </c>
      <c r="I58" s="29">
        <f t="shared" si="8"/>
        <v>0</v>
      </c>
      <c r="J58" s="28">
        <f t="shared" si="9"/>
        <v>0</v>
      </c>
      <c r="K58" s="15">
        <f t="shared" si="23"/>
        <v>0</v>
      </c>
      <c r="L58" s="34" t="str">
        <f t="shared" si="10"/>
        <v>Herring1-age0</v>
      </c>
      <c r="M58" s="36">
        <f t="shared" ref="M58:M83" si="25">I58*(1-$F$2)</f>
        <v>0</v>
      </c>
      <c r="N58" s="13">
        <f t="shared" si="11"/>
        <v>0</v>
      </c>
      <c r="O58" s="39">
        <f t="shared" ref="O58:O72" si="26">M58/F58/$C$88</f>
        <v>0</v>
      </c>
      <c r="P58" s="39">
        <f t="shared" ref="P58:P72" si="27">O58/$O$87</f>
        <v>0</v>
      </c>
      <c r="Q58" s="2">
        <f t="shared" si="24"/>
        <v>-1</v>
      </c>
    </row>
    <row r="59" spans="1:17" x14ac:dyDescent="0.35">
      <c r="A59" s="2">
        <f>'Biomass from Ecopath'!A58</f>
        <v>48</v>
      </c>
      <c r="B59" t="str">
        <f>'Biomass from Ecopath'!B58</f>
        <v>Herring2-juve</v>
      </c>
      <c r="C59">
        <f>'Biomass from Ecopath'!C58</f>
        <v>6.3545759999999998</v>
      </c>
      <c r="D59" s="2">
        <v>1</v>
      </c>
      <c r="E59" s="2">
        <v>1</v>
      </c>
      <c r="F59" s="17">
        <f t="shared" si="0"/>
        <v>1.7130511766716539E-2</v>
      </c>
      <c r="G59" s="14">
        <f t="shared" si="7"/>
        <v>6.3545759999999998</v>
      </c>
      <c r="H59" s="24">
        <f t="shared" si="1"/>
        <v>0.11968698861162212</v>
      </c>
      <c r="I59" s="29">
        <f t="shared" si="8"/>
        <v>0.11968698861162212</v>
      </c>
      <c r="J59" s="28">
        <f t="shared" si="9"/>
        <v>1</v>
      </c>
      <c r="K59" s="15">
        <f t="shared" si="23"/>
        <v>3.4482758620689655E-2</v>
      </c>
      <c r="L59" s="34" t="str">
        <f t="shared" si="10"/>
        <v>Herring2-juve</v>
      </c>
      <c r="M59" s="36">
        <f t="shared" si="25"/>
        <v>7.7796542597554377E-2</v>
      </c>
      <c r="N59" s="13">
        <f t="shared" si="11"/>
        <v>7.7796542597554377E-2</v>
      </c>
      <c r="O59" s="39">
        <f t="shared" si="26"/>
        <v>1.2242601646050717E-2</v>
      </c>
      <c r="P59" s="39">
        <f t="shared" si="27"/>
        <v>3.6496350364963487E-2</v>
      </c>
      <c r="Q59" s="2">
        <f t="shared" si="24"/>
        <v>0.45790554414784368</v>
      </c>
    </row>
    <row r="60" spans="1:17" x14ac:dyDescent="0.35">
      <c r="A60" s="2">
        <f>'Biomass from Ecopath'!A59</f>
        <v>49</v>
      </c>
      <c r="B60" t="str">
        <f>'Biomass from Ecopath'!B59</f>
        <v>Herring3-mat</v>
      </c>
      <c r="C60">
        <f>'Biomass from Ecopath'!C59</f>
        <v>12</v>
      </c>
      <c r="D60" s="2">
        <v>1</v>
      </c>
      <c r="E60" s="2">
        <v>1</v>
      </c>
      <c r="F60" s="17">
        <f t="shared" si="0"/>
        <v>3.2349308781671422E-2</v>
      </c>
      <c r="G60" s="14">
        <f t="shared" si="7"/>
        <v>12</v>
      </c>
      <c r="H60" s="24">
        <f t="shared" si="1"/>
        <v>0.22601726115785939</v>
      </c>
      <c r="I60" s="29">
        <f t="shared" si="8"/>
        <v>0.22601726115785939</v>
      </c>
      <c r="J60" s="28">
        <f t="shared" si="9"/>
        <v>1</v>
      </c>
      <c r="K60" s="15">
        <f t="shared" si="23"/>
        <v>3.4482758620689655E-2</v>
      </c>
      <c r="L60" s="34" t="str">
        <f t="shared" si="10"/>
        <v>Herring3-mat</v>
      </c>
      <c r="M60" s="36">
        <f t="shared" si="25"/>
        <v>0.1469112197526086</v>
      </c>
      <c r="N60" s="13">
        <f t="shared" si="11"/>
        <v>0.1469112197526086</v>
      </c>
      <c r="O60" s="39">
        <f t="shared" si="26"/>
        <v>1.2242601646050717E-2</v>
      </c>
      <c r="P60" s="39">
        <f t="shared" si="27"/>
        <v>3.6496350364963487E-2</v>
      </c>
      <c r="Q60" s="2">
        <f t="shared" si="24"/>
        <v>0.45790554414784368</v>
      </c>
    </row>
    <row r="61" spans="1:17" x14ac:dyDescent="0.35">
      <c r="A61" s="2">
        <f>'Biomass from Ecopath'!A60</f>
        <v>50</v>
      </c>
      <c r="B61" t="str">
        <f>'Biomass from Ecopath'!B60</f>
        <v>Offshore_prey</v>
      </c>
      <c r="C61">
        <f>'Biomass from Ecopath'!C60</f>
        <v>26</v>
      </c>
      <c r="D61" s="2">
        <v>0</v>
      </c>
      <c r="E61" s="2">
        <v>1</v>
      </c>
      <c r="F61" s="17">
        <f t="shared" si="0"/>
        <v>7.0090169026954752E-2</v>
      </c>
      <c r="G61" s="14">
        <f t="shared" si="7"/>
        <v>0</v>
      </c>
      <c r="H61" s="24">
        <f t="shared" si="1"/>
        <v>0</v>
      </c>
      <c r="I61" s="29">
        <f t="shared" si="8"/>
        <v>0</v>
      </c>
      <c r="J61" s="28">
        <f t="shared" si="9"/>
        <v>0</v>
      </c>
      <c r="K61" s="15">
        <f t="shared" si="23"/>
        <v>0</v>
      </c>
      <c r="L61" s="34" t="str">
        <f t="shared" si="10"/>
        <v>Offshore_prey</v>
      </c>
      <c r="M61" s="36">
        <f t="shared" si="25"/>
        <v>0</v>
      </c>
      <c r="N61" s="13">
        <f t="shared" si="11"/>
        <v>0</v>
      </c>
      <c r="O61" s="39">
        <f t="shared" si="26"/>
        <v>0</v>
      </c>
      <c r="P61" s="39">
        <f t="shared" si="27"/>
        <v>0</v>
      </c>
      <c r="Q61" s="2">
        <f t="shared" si="24"/>
        <v>-1</v>
      </c>
    </row>
    <row r="62" spans="1:17" x14ac:dyDescent="0.35">
      <c r="A62" s="2">
        <f>'Biomass from Ecopath'!A61</f>
        <v>51</v>
      </c>
      <c r="B62" t="str">
        <f>'Biomass from Ecopath'!B61</f>
        <v>Small_Forage_Fish</v>
      </c>
      <c r="C62">
        <f>'Biomass from Ecopath'!C61</f>
        <v>17.5</v>
      </c>
      <c r="D62" s="2">
        <v>1</v>
      </c>
      <c r="E62" s="2">
        <v>1</v>
      </c>
      <c r="F62" s="17">
        <f t="shared" si="0"/>
        <v>4.7176075306604164E-2</v>
      </c>
      <c r="G62" s="14">
        <f t="shared" si="7"/>
        <v>17.5</v>
      </c>
      <c r="H62" s="24">
        <f t="shared" si="1"/>
        <v>0.32960850585521162</v>
      </c>
      <c r="I62" s="29">
        <f t="shared" si="8"/>
        <v>0.32960850585521162</v>
      </c>
      <c r="J62" s="28">
        <f t="shared" si="9"/>
        <v>1</v>
      </c>
      <c r="K62" s="15">
        <f t="shared" si="23"/>
        <v>3.4482758620689655E-2</v>
      </c>
      <c r="L62" s="34" t="str">
        <f t="shared" si="10"/>
        <v>Small_Forage_Fish</v>
      </c>
      <c r="M62" s="36">
        <f t="shared" si="25"/>
        <v>0.21424552880588757</v>
      </c>
      <c r="N62" s="13">
        <f t="shared" si="11"/>
        <v>0.21424552880588757</v>
      </c>
      <c r="O62" s="39">
        <f t="shared" si="26"/>
        <v>1.2242601646050717E-2</v>
      </c>
      <c r="P62" s="39">
        <f t="shared" si="27"/>
        <v>3.6496350364963487E-2</v>
      </c>
      <c r="Q62" s="2">
        <f t="shared" si="24"/>
        <v>0.45790554414784368</v>
      </c>
    </row>
    <row r="63" spans="1:17" x14ac:dyDescent="0.35">
      <c r="A63" s="2">
        <f>'Biomass from Ecopath'!A62</f>
        <v>52</v>
      </c>
      <c r="B63" t="str">
        <f>'Biomass from Ecopath'!B62</f>
        <v>ZF1-ICT</v>
      </c>
      <c r="C63">
        <f>'Biomass from Ecopath'!C62</f>
        <v>1.3</v>
      </c>
      <c r="D63" s="2">
        <v>0</v>
      </c>
      <c r="E63" s="2">
        <v>1</v>
      </c>
      <c r="F63" s="17">
        <f t="shared" si="0"/>
        <v>3.5045084513477378E-3</v>
      </c>
      <c r="G63" s="14">
        <f t="shared" si="7"/>
        <v>0</v>
      </c>
      <c r="H63" s="24">
        <f t="shared" si="1"/>
        <v>0</v>
      </c>
      <c r="I63" s="29">
        <f t="shared" si="8"/>
        <v>0</v>
      </c>
      <c r="J63" s="28">
        <f t="shared" si="9"/>
        <v>0</v>
      </c>
      <c r="K63" s="15">
        <f t="shared" si="23"/>
        <v>0</v>
      </c>
      <c r="L63" s="34" t="str">
        <f t="shared" si="10"/>
        <v>ZF1-ICT</v>
      </c>
      <c r="M63" s="36">
        <f t="shared" si="25"/>
        <v>0</v>
      </c>
      <c r="N63" s="13">
        <f t="shared" si="11"/>
        <v>0</v>
      </c>
      <c r="O63" s="39">
        <f t="shared" si="26"/>
        <v>0</v>
      </c>
      <c r="P63" s="39">
        <f t="shared" si="27"/>
        <v>0</v>
      </c>
      <c r="Q63" s="2">
        <f t="shared" si="24"/>
        <v>-1</v>
      </c>
    </row>
    <row r="64" spans="1:17" x14ac:dyDescent="0.35">
      <c r="A64" s="2">
        <f>'Biomass from Ecopath'!A63</f>
        <v>53</v>
      </c>
      <c r="B64" t="str">
        <f>'Biomass from Ecopath'!B63</f>
        <v>ZC1-EUP</v>
      </c>
      <c r="C64">
        <f>'Biomass from Ecopath'!C63</f>
        <v>11.7</v>
      </c>
      <c r="D64" s="2">
        <v>0</v>
      </c>
      <c r="E64" s="2">
        <v>1</v>
      </c>
      <c r="F64" s="17">
        <f t="shared" si="0"/>
        <v>3.1540576062129635E-2</v>
      </c>
      <c r="G64" s="14">
        <f t="shared" si="7"/>
        <v>0</v>
      </c>
      <c r="H64" s="24">
        <f t="shared" si="1"/>
        <v>0</v>
      </c>
      <c r="I64" s="29">
        <f t="shared" si="8"/>
        <v>0</v>
      </c>
      <c r="J64" s="28">
        <f t="shared" si="9"/>
        <v>0</v>
      </c>
      <c r="K64" s="15">
        <f t="shared" si="23"/>
        <v>0</v>
      </c>
      <c r="L64" s="34" t="str">
        <f t="shared" si="10"/>
        <v>ZC1-EUP</v>
      </c>
      <c r="M64" s="36">
        <f t="shared" si="25"/>
        <v>0</v>
      </c>
      <c r="N64" s="13">
        <f t="shared" si="11"/>
        <v>0</v>
      </c>
      <c r="O64" s="39">
        <f t="shared" si="26"/>
        <v>0</v>
      </c>
      <c r="P64" s="39">
        <f t="shared" si="27"/>
        <v>0</v>
      </c>
      <c r="Q64" s="2">
        <f t="shared" si="24"/>
        <v>-1</v>
      </c>
    </row>
    <row r="65" spans="1:17" x14ac:dyDescent="0.35">
      <c r="A65" s="2">
        <f>'Biomass from Ecopath'!A64</f>
        <v>54</v>
      </c>
      <c r="B65" t="str">
        <f>'Biomass from Ecopath'!B64</f>
        <v>ZC2-AMP</v>
      </c>
      <c r="C65">
        <f>'Biomass from Ecopath'!C64</f>
        <v>4.8</v>
      </c>
      <c r="D65" s="2">
        <v>0</v>
      </c>
      <c r="E65" s="2">
        <v>1</v>
      </c>
      <c r="F65" s="17">
        <f t="shared" si="0"/>
        <v>1.2939723512668569E-2</v>
      </c>
      <c r="G65" s="14">
        <f t="shared" si="7"/>
        <v>0</v>
      </c>
      <c r="H65" s="24">
        <f t="shared" si="1"/>
        <v>0</v>
      </c>
      <c r="I65" s="29">
        <f t="shared" si="8"/>
        <v>0</v>
      </c>
      <c r="J65" s="28">
        <f t="shared" si="9"/>
        <v>0</v>
      </c>
      <c r="K65" s="15">
        <f t="shared" si="23"/>
        <v>0</v>
      </c>
      <c r="L65" s="34" t="str">
        <f t="shared" si="10"/>
        <v>ZC2-AMP</v>
      </c>
      <c r="M65" s="36">
        <f t="shared" si="25"/>
        <v>0</v>
      </c>
      <c r="N65" s="13">
        <f t="shared" si="11"/>
        <v>0</v>
      </c>
      <c r="O65" s="39">
        <f t="shared" si="26"/>
        <v>0</v>
      </c>
      <c r="P65" s="39">
        <f t="shared" si="27"/>
        <v>0</v>
      </c>
      <c r="Q65" s="2">
        <f t="shared" si="24"/>
        <v>-1</v>
      </c>
    </row>
    <row r="66" spans="1:17" x14ac:dyDescent="0.35">
      <c r="A66" s="2">
        <f>'Biomass from Ecopath'!A65</f>
        <v>55</v>
      </c>
      <c r="B66" t="str">
        <f>'Biomass from Ecopath'!B65</f>
        <v>ZC3-DEC</v>
      </c>
      <c r="C66">
        <f>'Biomass from Ecopath'!C65</f>
        <v>2.6</v>
      </c>
      <c r="D66" s="2">
        <v>0</v>
      </c>
      <c r="E66" s="2">
        <v>1</v>
      </c>
      <c r="F66" s="17">
        <f t="shared" si="0"/>
        <v>7.0090169026954755E-3</v>
      </c>
      <c r="G66" s="14">
        <f t="shared" si="7"/>
        <v>0</v>
      </c>
      <c r="H66" s="24">
        <f t="shared" si="1"/>
        <v>0</v>
      </c>
      <c r="I66" s="29">
        <f t="shared" si="8"/>
        <v>0</v>
      </c>
      <c r="J66" s="28">
        <f t="shared" si="9"/>
        <v>0</v>
      </c>
      <c r="K66" s="15">
        <f t="shared" si="23"/>
        <v>0</v>
      </c>
      <c r="L66" s="34" t="str">
        <f t="shared" si="10"/>
        <v>ZC3-DEC</v>
      </c>
      <c r="M66" s="36">
        <f t="shared" si="25"/>
        <v>0</v>
      </c>
      <c r="N66" s="13">
        <f t="shared" si="11"/>
        <v>0</v>
      </c>
      <c r="O66" s="39">
        <f t="shared" si="26"/>
        <v>0</v>
      </c>
      <c r="P66" s="39">
        <f t="shared" si="27"/>
        <v>0</v>
      </c>
      <c r="Q66" s="2">
        <f t="shared" si="24"/>
        <v>-1</v>
      </c>
    </row>
    <row r="67" spans="1:17" x14ac:dyDescent="0.35">
      <c r="A67" s="2">
        <f>'Biomass from Ecopath'!A66</f>
        <v>56</v>
      </c>
      <c r="B67" t="str">
        <f>'Biomass from Ecopath'!B66</f>
        <v>ZC4-CLG</v>
      </c>
      <c r="C67">
        <f>'Biomass from Ecopath'!C66</f>
        <v>8</v>
      </c>
      <c r="D67" s="2">
        <v>0</v>
      </c>
      <c r="E67" s="2">
        <v>1</v>
      </c>
      <c r="F67" s="17">
        <f t="shared" si="0"/>
        <v>2.1566205854447618E-2</v>
      </c>
      <c r="G67" s="14">
        <f t="shared" si="7"/>
        <v>0</v>
      </c>
      <c r="H67" s="24">
        <f t="shared" si="1"/>
        <v>0</v>
      </c>
      <c r="I67" s="29">
        <f t="shared" si="8"/>
        <v>0</v>
      </c>
      <c r="J67" s="28">
        <f t="shared" si="9"/>
        <v>0</v>
      </c>
      <c r="K67" s="15">
        <f t="shared" si="23"/>
        <v>0</v>
      </c>
      <c r="L67" s="34" t="str">
        <f t="shared" si="10"/>
        <v>ZC4-CLG</v>
      </c>
      <c r="M67" s="36">
        <f t="shared" si="25"/>
        <v>0</v>
      </c>
      <c r="N67" s="13">
        <f t="shared" si="11"/>
        <v>0</v>
      </c>
      <c r="O67" s="39">
        <f t="shared" si="26"/>
        <v>0</v>
      </c>
      <c r="P67" s="39">
        <f t="shared" si="27"/>
        <v>0</v>
      </c>
      <c r="Q67" s="2">
        <f t="shared" si="24"/>
        <v>-1</v>
      </c>
    </row>
    <row r="68" spans="1:17" x14ac:dyDescent="0.35">
      <c r="A68" s="2">
        <f>'Biomass from Ecopath'!A67</f>
        <v>57</v>
      </c>
      <c r="B68" t="str">
        <f>'Biomass from Ecopath'!B67</f>
        <v>ZC5-CSM</v>
      </c>
      <c r="C68">
        <f>'Biomass from Ecopath'!C67</f>
        <v>12.1</v>
      </c>
      <c r="D68" s="2">
        <v>0</v>
      </c>
      <c r="E68" s="2">
        <v>1</v>
      </c>
      <c r="F68" s="17">
        <f t="shared" si="0"/>
        <v>3.2618886354852022E-2</v>
      </c>
      <c r="G68" s="14">
        <f t="shared" si="7"/>
        <v>0</v>
      </c>
      <c r="H68" s="24">
        <f t="shared" si="1"/>
        <v>0</v>
      </c>
      <c r="I68" s="29">
        <f t="shared" si="8"/>
        <v>0</v>
      </c>
      <c r="J68" s="28">
        <f t="shared" si="9"/>
        <v>0</v>
      </c>
      <c r="K68" s="15">
        <f t="shared" si="23"/>
        <v>0</v>
      </c>
      <c r="L68" s="34" t="str">
        <f t="shared" si="10"/>
        <v>ZC5-CSM</v>
      </c>
      <c r="M68" s="36">
        <f t="shared" si="25"/>
        <v>0</v>
      </c>
      <c r="N68" s="13">
        <f t="shared" si="11"/>
        <v>0</v>
      </c>
      <c r="O68" s="39">
        <f t="shared" si="26"/>
        <v>0</v>
      </c>
      <c r="P68" s="39">
        <f t="shared" si="27"/>
        <v>0</v>
      </c>
      <c r="Q68" s="2">
        <f t="shared" si="24"/>
        <v>-1</v>
      </c>
    </row>
    <row r="69" spans="1:17" x14ac:dyDescent="0.35">
      <c r="A69" s="2">
        <f>'Biomass from Ecopath'!A68</f>
        <v>58</v>
      </c>
      <c r="B69" t="str">
        <f>'Biomass from Ecopath'!B68</f>
        <v>ZS1-JEL</v>
      </c>
      <c r="C69">
        <f>'Biomass from Ecopath'!C68</f>
        <v>3</v>
      </c>
      <c r="D69" s="2">
        <v>0</v>
      </c>
      <c r="E69" s="2">
        <v>1</v>
      </c>
      <c r="F69" s="17">
        <f t="shared" ref="F69:F83" si="28">C69/$C$88</f>
        <v>8.0873271954178556E-3</v>
      </c>
      <c r="G69" s="14">
        <f t="shared" si="7"/>
        <v>0</v>
      </c>
      <c r="H69" s="24">
        <f t="shared" ref="H69:H83" si="29">G69/$G$88</f>
        <v>0</v>
      </c>
      <c r="I69" s="29">
        <f t="shared" si="8"/>
        <v>0</v>
      </c>
      <c r="J69" s="28">
        <f t="shared" si="9"/>
        <v>0</v>
      </c>
      <c r="K69" s="15">
        <f t="shared" si="23"/>
        <v>0</v>
      </c>
      <c r="L69" s="34" t="str">
        <f t="shared" si="10"/>
        <v>ZS1-JEL</v>
      </c>
      <c r="M69" s="36">
        <f t="shared" si="25"/>
        <v>0</v>
      </c>
      <c r="N69" s="13">
        <f t="shared" si="11"/>
        <v>0</v>
      </c>
      <c r="O69" s="39">
        <f t="shared" si="26"/>
        <v>0</v>
      </c>
      <c r="P69" s="39">
        <f t="shared" si="27"/>
        <v>0</v>
      </c>
      <c r="Q69" s="2">
        <f t="shared" si="24"/>
        <v>-1</v>
      </c>
    </row>
    <row r="70" spans="1:17" x14ac:dyDescent="0.35">
      <c r="A70" s="2">
        <f>'Biomass from Ecopath'!A69</f>
        <v>59</v>
      </c>
      <c r="B70" t="str">
        <f>'Biomass from Ecopath'!B69</f>
        <v>ZS2-CTH</v>
      </c>
      <c r="C70">
        <f>'Biomass from Ecopath'!C69</f>
        <v>9.8000000000000007</v>
      </c>
      <c r="D70" s="2">
        <v>0</v>
      </c>
      <c r="E70" s="2">
        <v>1</v>
      </c>
      <c r="F70" s="17">
        <f t="shared" si="28"/>
        <v>2.6418602171698332E-2</v>
      </c>
      <c r="G70" s="14">
        <f t="shared" si="7"/>
        <v>0</v>
      </c>
      <c r="H70" s="24">
        <f t="shared" si="29"/>
        <v>0</v>
      </c>
      <c r="I70" s="29">
        <f t="shared" si="8"/>
        <v>0</v>
      </c>
      <c r="J70" s="28">
        <f t="shared" si="9"/>
        <v>0</v>
      </c>
      <c r="K70" s="15">
        <f t="shared" si="23"/>
        <v>0</v>
      </c>
      <c r="L70" s="34" t="str">
        <f t="shared" si="10"/>
        <v>ZS2-CTH</v>
      </c>
      <c r="M70" s="36">
        <f t="shared" si="25"/>
        <v>0</v>
      </c>
      <c r="N70" s="13">
        <f t="shared" si="11"/>
        <v>0</v>
      </c>
      <c r="O70" s="39">
        <f t="shared" si="26"/>
        <v>0</v>
      </c>
      <c r="P70" s="39">
        <f t="shared" si="27"/>
        <v>0</v>
      </c>
      <c r="Q70" s="2">
        <f t="shared" si="24"/>
        <v>-1</v>
      </c>
    </row>
    <row r="71" spans="1:17" x14ac:dyDescent="0.35">
      <c r="A71" s="2">
        <f>'Biomass from Ecopath'!A70</f>
        <v>60</v>
      </c>
      <c r="B71" t="str">
        <f>'Biomass from Ecopath'!B70</f>
        <v>ZS3-CHA</v>
      </c>
      <c r="C71">
        <f>'Biomass from Ecopath'!C70</f>
        <v>6.8</v>
      </c>
      <c r="D71" s="2">
        <v>0</v>
      </c>
      <c r="E71" s="2">
        <v>1</v>
      </c>
      <c r="F71" s="17">
        <f t="shared" si="28"/>
        <v>1.8331274976280475E-2</v>
      </c>
      <c r="G71" s="14">
        <f t="shared" si="7"/>
        <v>0</v>
      </c>
      <c r="H71" s="24">
        <f t="shared" si="29"/>
        <v>0</v>
      </c>
      <c r="I71" s="29">
        <f t="shared" si="8"/>
        <v>0</v>
      </c>
      <c r="J71" s="28">
        <f t="shared" si="9"/>
        <v>0</v>
      </c>
      <c r="K71" s="15">
        <f t="shared" si="23"/>
        <v>0</v>
      </c>
      <c r="L71" s="34" t="str">
        <f t="shared" si="10"/>
        <v>ZS3-CHA</v>
      </c>
      <c r="M71" s="36">
        <f t="shared" si="25"/>
        <v>0</v>
      </c>
      <c r="N71" s="13">
        <f t="shared" si="11"/>
        <v>0</v>
      </c>
      <c r="O71" s="39">
        <f t="shared" si="26"/>
        <v>0</v>
      </c>
      <c r="P71" s="39">
        <f t="shared" si="27"/>
        <v>0</v>
      </c>
      <c r="Q71" s="2">
        <f t="shared" si="24"/>
        <v>-1</v>
      </c>
    </row>
    <row r="72" spans="1:17" x14ac:dyDescent="0.35">
      <c r="A72" s="2">
        <f>'Biomass from Ecopath'!A71</f>
        <v>61</v>
      </c>
      <c r="B72" t="str">
        <f>'Biomass from Ecopath'!B71</f>
        <v>ZS4-LAR</v>
      </c>
      <c r="C72">
        <f>'Biomass from Ecopath'!C71</f>
        <v>3.3</v>
      </c>
      <c r="D72" s="2">
        <v>0</v>
      </c>
      <c r="E72" s="2">
        <v>1</v>
      </c>
      <c r="F72" s="17">
        <f t="shared" si="28"/>
        <v>8.8960599149596423E-3</v>
      </c>
      <c r="G72" s="14">
        <f t="shared" si="7"/>
        <v>0</v>
      </c>
      <c r="H72" s="24">
        <f t="shared" si="29"/>
        <v>0</v>
      </c>
      <c r="I72" s="29">
        <f t="shared" si="8"/>
        <v>0</v>
      </c>
      <c r="J72" s="28">
        <f t="shared" si="9"/>
        <v>0</v>
      </c>
      <c r="K72" s="15">
        <f t="shared" si="23"/>
        <v>0</v>
      </c>
      <c r="L72" s="34" t="str">
        <f t="shared" si="10"/>
        <v>ZS4-LAR</v>
      </c>
      <c r="M72" s="36">
        <f t="shared" si="25"/>
        <v>0</v>
      </c>
      <c r="N72" s="13">
        <f t="shared" si="11"/>
        <v>0</v>
      </c>
      <c r="O72" s="39">
        <f t="shared" si="26"/>
        <v>0</v>
      </c>
      <c r="P72" s="39">
        <f t="shared" si="27"/>
        <v>0</v>
      </c>
      <c r="Q72" s="2">
        <f t="shared" si="24"/>
        <v>-1</v>
      </c>
    </row>
    <row r="73" spans="1:17" x14ac:dyDescent="0.35">
      <c r="A73" s="2">
        <f>'Biomass from Ecopath'!A72</f>
        <v>62</v>
      </c>
      <c r="B73" t="str">
        <f>'Biomass from Ecopath'!B72</f>
        <v>PZ1-CIL</v>
      </c>
      <c r="C73">
        <f>'Biomass from Ecopath'!C72</f>
        <v>9</v>
      </c>
      <c r="D73" s="2">
        <v>0</v>
      </c>
      <c r="E73" s="2">
        <v>1</v>
      </c>
      <c r="F73" s="17">
        <f t="shared" si="28"/>
        <v>2.4261981586253568E-2</v>
      </c>
      <c r="G73" s="14">
        <f t="shared" ref="G73:G83" si="30">C73*D73*E73</f>
        <v>0</v>
      </c>
      <c r="H73" s="24">
        <f t="shared" si="29"/>
        <v>0</v>
      </c>
      <c r="I73" s="29">
        <f t="shared" ref="I73:I83" si="31">H73</f>
        <v>0</v>
      </c>
      <c r="J73" s="28">
        <f t="shared" ref="J73:J83" si="32">IF(G73=0,0,H73/I73)</f>
        <v>0</v>
      </c>
      <c r="K73" s="15">
        <f t="shared" ref="K73:K83" si="33">J73/$J$88</f>
        <v>0</v>
      </c>
      <c r="L73" s="34" t="str">
        <f t="shared" ref="L73:L83" si="34">B73</f>
        <v>PZ1-CIL</v>
      </c>
      <c r="M73" s="36">
        <f t="shared" si="25"/>
        <v>0</v>
      </c>
      <c r="N73" s="13">
        <f t="shared" ref="N73:N83" si="35">M73</f>
        <v>0</v>
      </c>
      <c r="O73" s="39">
        <f t="shared" ref="O73:O83" si="36">M73/F73/$C$88</f>
        <v>0</v>
      </c>
      <c r="P73" s="39">
        <f t="shared" ref="P73:P83" si="37">O73/$O$87</f>
        <v>0</v>
      </c>
      <c r="Q73" s="2">
        <f t="shared" ref="Q73:Q83" si="38">($A$83*P73-1)/(($A$83-2)*P73+1)</f>
        <v>-1</v>
      </c>
    </row>
    <row r="74" spans="1:17" x14ac:dyDescent="0.35">
      <c r="A74" s="2">
        <f>'Biomass from Ecopath'!A73</f>
        <v>63</v>
      </c>
      <c r="B74" t="str">
        <f>'Biomass from Ecopath'!B73</f>
        <v>PZ2-DIN</v>
      </c>
      <c r="C74">
        <f>'Biomass from Ecopath'!C73</f>
        <v>10</v>
      </c>
      <c r="D74" s="2">
        <v>0</v>
      </c>
      <c r="E74" s="2">
        <v>1</v>
      </c>
      <c r="F74" s="17">
        <f t="shared" si="28"/>
        <v>2.6957757318059522E-2</v>
      </c>
      <c r="G74" s="14">
        <f t="shared" si="30"/>
        <v>0</v>
      </c>
      <c r="H74" s="24">
        <f t="shared" si="29"/>
        <v>0</v>
      </c>
      <c r="I74" s="29">
        <f t="shared" si="31"/>
        <v>0</v>
      </c>
      <c r="J74" s="28">
        <f t="shared" si="32"/>
        <v>0</v>
      </c>
      <c r="K74" s="15">
        <f t="shared" si="33"/>
        <v>0</v>
      </c>
      <c r="L74" s="34" t="str">
        <f t="shared" si="34"/>
        <v>PZ2-DIN</v>
      </c>
      <c r="M74" s="36">
        <f t="shared" si="25"/>
        <v>0</v>
      </c>
      <c r="N74" s="13">
        <f t="shared" si="35"/>
        <v>0</v>
      </c>
      <c r="O74" s="39">
        <f t="shared" si="36"/>
        <v>0</v>
      </c>
      <c r="P74" s="39">
        <f t="shared" si="37"/>
        <v>0</v>
      </c>
      <c r="Q74" s="2">
        <f t="shared" si="38"/>
        <v>-1</v>
      </c>
    </row>
    <row r="75" spans="1:17" x14ac:dyDescent="0.35">
      <c r="A75" s="2">
        <f>'Biomass from Ecopath'!A74</f>
        <v>64</v>
      </c>
      <c r="B75" t="str">
        <f>'Biomass from Ecopath'!B74</f>
        <v>PZ3-HNF</v>
      </c>
      <c r="C75">
        <f>'Biomass from Ecopath'!C74</f>
        <v>5</v>
      </c>
      <c r="D75" s="2">
        <v>0</v>
      </c>
      <c r="E75" s="2">
        <v>1</v>
      </c>
      <c r="F75" s="17">
        <f t="shared" si="28"/>
        <v>1.3478878659029761E-2</v>
      </c>
      <c r="G75" s="14">
        <f t="shared" si="30"/>
        <v>0</v>
      </c>
      <c r="H75" s="24">
        <f t="shared" si="29"/>
        <v>0</v>
      </c>
      <c r="I75" s="29">
        <f t="shared" si="31"/>
        <v>0</v>
      </c>
      <c r="J75" s="28">
        <f t="shared" si="32"/>
        <v>0</v>
      </c>
      <c r="K75" s="15">
        <f t="shared" si="33"/>
        <v>0</v>
      </c>
      <c r="L75" s="34" t="str">
        <f t="shared" si="34"/>
        <v>PZ3-HNF</v>
      </c>
      <c r="M75" s="36">
        <f t="shared" si="25"/>
        <v>0</v>
      </c>
      <c r="N75" s="13">
        <f t="shared" si="35"/>
        <v>0</v>
      </c>
      <c r="O75" s="39">
        <f t="shared" si="36"/>
        <v>0</v>
      </c>
      <c r="P75" s="39">
        <f t="shared" si="37"/>
        <v>0</v>
      </c>
      <c r="Q75" s="2">
        <f t="shared" si="38"/>
        <v>-1</v>
      </c>
    </row>
    <row r="76" spans="1:17" x14ac:dyDescent="0.35">
      <c r="A76" s="2">
        <f>'Biomass from Ecopath'!A75</f>
        <v>65</v>
      </c>
      <c r="B76" t="str">
        <f>'Biomass from Ecopath'!B75</f>
        <v>Insects</v>
      </c>
      <c r="C76">
        <f>'Biomass from Ecopath'!C75</f>
        <v>2.1</v>
      </c>
      <c r="D76" s="2">
        <v>0</v>
      </c>
      <c r="E76" s="2">
        <v>1</v>
      </c>
      <c r="F76" s="17">
        <f t="shared" si="28"/>
        <v>5.6611290367924996E-3</v>
      </c>
      <c r="G76" s="14">
        <f t="shared" si="30"/>
        <v>0</v>
      </c>
      <c r="H76" s="24">
        <f t="shared" si="29"/>
        <v>0</v>
      </c>
      <c r="I76" s="29">
        <f t="shared" si="31"/>
        <v>0</v>
      </c>
      <c r="J76" s="28">
        <f t="shared" si="32"/>
        <v>0</v>
      </c>
      <c r="K76" s="15">
        <f t="shared" si="33"/>
        <v>0</v>
      </c>
      <c r="L76" s="34" t="str">
        <f t="shared" si="34"/>
        <v>Insects</v>
      </c>
      <c r="M76" s="36">
        <f t="shared" si="25"/>
        <v>0</v>
      </c>
      <c r="N76" s="13">
        <f t="shared" si="35"/>
        <v>0</v>
      </c>
      <c r="O76" s="39">
        <f t="shared" si="36"/>
        <v>0</v>
      </c>
      <c r="P76" s="39">
        <f t="shared" si="37"/>
        <v>0</v>
      </c>
      <c r="Q76" s="2">
        <f t="shared" si="38"/>
        <v>-1</v>
      </c>
    </row>
    <row r="77" spans="1:17" x14ac:dyDescent="0.35">
      <c r="A77" s="2">
        <f>'Biomass from Ecopath'!A76</f>
        <v>66</v>
      </c>
      <c r="B77" t="str">
        <f>'Biomass from Ecopath'!B76</f>
        <v>Freshwater_prey</v>
      </c>
      <c r="C77">
        <f>'Biomass from Ecopath'!C76</f>
        <v>10</v>
      </c>
      <c r="D77" s="2">
        <v>0</v>
      </c>
      <c r="E77" s="2">
        <v>1</v>
      </c>
      <c r="F77" s="17">
        <f t="shared" si="28"/>
        <v>2.6957757318059522E-2</v>
      </c>
      <c r="G77" s="14">
        <f t="shared" si="30"/>
        <v>0</v>
      </c>
      <c r="H77" s="24">
        <f t="shared" si="29"/>
        <v>0</v>
      </c>
      <c r="I77" s="29">
        <f t="shared" si="31"/>
        <v>0</v>
      </c>
      <c r="J77" s="28">
        <f t="shared" si="32"/>
        <v>0</v>
      </c>
      <c r="K77" s="15">
        <f t="shared" si="33"/>
        <v>0</v>
      </c>
      <c r="L77" s="34" t="str">
        <f t="shared" si="34"/>
        <v>Freshwater_prey</v>
      </c>
      <c r="M77" s="36">
        <f t="shared" si="25"/>
        <v>0</v>
      </c>
      <c r="N77" s="13">
        <f t="shared" si="35"/>
        <v>0</v>
      </c>
      <c r="O77" s="39">
        <f t="shared" si="36"/>
        <v>0</v>
      </c>
      <c r="P77" s="39">
        <f t="shared" si="37"/>
        <v>0</v>
      </c>
      <c r="Q77" s="2">
        <f t="shared" si="38"/>
        <v>-1</v>
      </c>
    </row>
    <row r="78" spans="1:17" x14ac:dyDescent="0.35">
      <c r="A78" s="2">
        <f>'Biomass from Ecopath'!A77</f>
        <v>67</v>
      </c>
      <c r="B78" t="str">
        <f>'Biomass from Ecopath'!B77</f>
        <v>PP1-DIA</v>
      </c>
      <c r="C78">
        <f>'Biomass from Ecopath'!C77</f>
        <v>53</v>
      </c>
      <c r="D78" s="2">
        <v>0</v>
      </c>
      <c r="E78" s="2">
        <v>1</v>
      </c>
      <c r="F78" s="17">
        <f t="shared" si="28"/>
        <v>0.14287611378571546</v>
      </c>
      <c r="G78" s="14">
        <f t="shared" si="30"/>
        <v>0</v>
      </c>
      <c r="H78" s="24">
        <f t="shared" si="29"/>
        <v>0</v>
      </c>
      <c r="I78" s="29">
        <f t="shared" si="31"/>
        <v>0</v>
      </c>
      <c r="J78" s="28">
        <f t="shared" si="32"/>
        <v>0</v>
      </c>
      <c r="K78" s="15">
        <f t="shared" si="33"/>
        <v>0</v>
      </c>
      <c r="L78" s="34" t="str">
        <f t="shared" si="34"/>
        <v>PP1-DIA</v>
      </c>
      <c r="M78" s="36">
        <f t="shared" si="25"/>
        <v>0</v>
      </c>
      <c r="N78" s="13">
        <f t="shared" si="35"/>
        <v>0</v>
      </c>
      <c r="O78" s="39">
        <f t="shared" si="36"/>
        <v>0</v>
      </c>
      <c r="P78" s="39">
        <f t="shared" si="37"/>
        <v>0</v>
      </c>
      <c r="Q78" s="2">
        <f t="shared" si="38"/>
        <v>-1</v>
      </c>
    </row>
    <row r="79" spans="1:17" x14ac:dyDescent="0.35">
      <c r="A79" s="2">
        <f>'Biomass from Ecopath'!A78</f>
        <v>68</v>
      </c>
      <c r="B79" t="str">
        <f>'Biomass from Ecopath'!B78</f>
        <v>PP2-NAN</v>
      </c>
      <c r="C79">
        <f>'Biomass from Ecopath'!C78</f>
        <v>11</v>
      </c>
      <c r="D79" s="2">
        <v>0</v>
      </c>
      <c r="E79" s="2">
        <v>1</v>
      </c>
      <c r="F79" s="17">
        <f t="shared" si="28"/>
        <v>2.9653533049865472E-2</v>
      </c>
      <c r="G79" s="14">
        <f t="shared" si="30"/>
        <v>0</v>
      </c>
      <c r="H79" s="24">
        <f t="shared" si="29"/>
        <v>0</v>
      </c>
      <c r="I79" s="29">
        <f t="shared" si="31"/>
        <v>0</v>
      </c>
      <c r="J79" s="28">
        <f t="shared" si="32"/>
        <v>0</v>
      </c>
      <c r="K79" s="15">
        <f t="shared" si="33"/>
        <v>0</v>
      </c>
      <c r="L79" s="34" t="str">
        <f t="shared" si="34"/>
        <v>PP2-NAN</v>
      </c>
      <c r="M79" s="36">
        <f t="shared" si="25"/>
        <v>0</v>
      </c>
      <c r="N79" s="13">
        <f t="shared" si="35"/>
        <v>0</v>
      </c>
      <c r="O79" s="39">
        <f t="shared" si="36"/>
        <v>0</v>
      </c>
      <c r="P79" s="39">
        <f t="shared" si="37"/>
        <v>0</v>
      </c>
      <c r="Q79" s="2">
        <f t="shared" si="38"/>
        <v>-1</v>
      </c>
    </row>
    <row r="80" spans="1:17" x14ac:dyDescent="0.35">
      <c r="A80" s="2">
        <f>'Biomass from Ecopath'!A79</f>
        <v>69</v>
      </c>
      <c r="B80" t="str">
        <f>'Biomass from Ecopath'!B79</f>
        <v>PP3-PIC</v>
      </c>
      <c r="C80">
        <f>'Biomass from Ecopath'!C79</f>
        <v>2.2999999999999998</v>
      </c>
      <c r="D80" s="2">
        <v>0</v>
      </c>
      <c r="E80" s="2">
        <v>1</v>
      </c>
      <c r="F80" s="17">
        <f t="shared" si="28"/>
        <v>6.2002841831536896E-3</v>
      </c>
      <c r="G80" s="14">
        <f t="shared" si="30"/>
        <v>0</v>
      </c>
      <c r="H80" s="24">
        <f t="shared" si="29"/>
        <v>0</v>
      </c>
      <c r="I80" s="29">
        <f t="shared" si="31"/>
        <v>0</v>
      </c>
      <c r="J80" s="28">
        <f t="shared" si="32"/>
        <v>0</v>
      </c>
      <c r="K80" s="15">
        <f t="shared" si="33"/>
        <v>0</v>
      </c>
      <c r="L80" s="34" t="str">
        <f t="shared" si="34"/>
        <v>PP3-PIC</v>
      </c>
      <c r="M80" s="36">
        <f t="shared" si="25"/>
        <v>0</v>
      </c>
      <c r="N80" s="13">
        <f t="shared" si="35"/>
        <v>0</v>
      </c>
      <c r="O80" s="39">
        <f t="shared" si="36"/>
        <v>0</v>
      </c>
      <c r="P80" s="39">
        <f t="shared" si="37"/>
        <v>0</v>
      </c>
      <c r="Q80" s="2">
        <f t="shared" si="38"/>
        <v>-1</v>
      </c>
    </row>
    <row r="81" spans="1:17" x14ac:dyDescent="0.35">
      <c r="A81" s="2">
        <f>'Biomass from Ecopath'!A80</f>
        <v>70</v>
      </c>
      <c r="B81" t="str">
        <f>'Biomass from Ecopath'!B80</f>
        <v>BA1-BAC</v>
      </c>
      <c r="C81">
        <f>'Biomass from Ecopath'!C80</f>
        <v>4</v>
      </c>
      <c r="D81" s="2">
        <v>0</v>
      </c>
      <c r="E81" s="2">
        <v>1</v>
      </c>
      <c r="F81" s="17">
        <f t="shared" si="28"/>
        <v>1.0783102927223809E-2</v>
      </c>
      <c r="G81" s="14">
        <f t="shared" si="30"/>
        <v>0</v>
      </c>
      <c r="H81" s="24">
        <f t="shared" si="29"/>
        <v>0</v>
      </c>
      <c r="I81" s="29">
        <f t="shared" si="31"/>
        <v>0</v>
      </c>
      <c r="J81" s="28">
        <f t="shared" si="32"/>
        <v>0</v>
      </c>
      <c r="K81" s="15">
        <f t="shared" si="33"/>
        <v>0</v>
      </c>
      <c r="L81" s="34" t="str">
        <f t="shared" si="34"/>
        <v>BA1-BAC</v>
      </c>
      <c r="M81" s="36">
        <f t="shared" si="25"/>
        <v>0</v>
      </c>
      <c r="N81" s="13">
        <f t="shared" si="35"/>
        <v>0</v>
      </c>
      <c r="O81" s="39">
        <f t="shared" si="36"/>
        <v>0</v>
      </c>
      <c r="P81" s="39">
        <f t="shared" si="37"/>
        <v>0</v>
      </c>
      <c r="Q81" s="2">
        <f t="shared" si="38"/>
        <v>-1</v>
      </c>
    </row>
    <row r="82" spans="1:17" x14ac:dyDescent="0.35">
      <c r="A82" s="2">
        <f>'Biomass from Ecopath'!A81</f>
        <v>71</v>
      </c>
      <c r="B82" t="str">
        <f>'Biomass from Ecopath'!B81</f>
        <v>DET_Close</v>
      </c>
      <c r="C82">
        <f>'Biomass from Ecopath'!C81</f>
        <v>60</v>
      </c>
      <c r="D82" s="2">
        <v>0</v>
      </c>
      <c r="E82" s="2">
        <v>1</v>
      </c>
      <c r="F82" s="17">
        <f t="shared" si="28"/>
        <v>0.16174654390835713</v>
      </c>
      <c r="G82" s="14">
        <f t="shared" si="30"/>
        <v>0</v>
      </c>
      <c r="H82" s="24">
        <f t="shared" si="29"/>
        <v>0</v>
      </c>
      <c r="I82" s="29">
        <f t="shared" si="31"/>
        <v>0</v>
      </c>
      <c r="J82" s="28">
        <f t="shared" si="32"/>
        <v>0</v>
      </c>
      <c r="K82" s="15">
        <f t="shared" si="33"/>
        <v>0</v>
      </c>
      <c r="L82" s="34" t="str">
        <f t="shared" si="34"/>
        <v>DET_Close</v>
      </c>
      <c r="M82" s="36">
        <f t="shared" si="25"/>
        <v>0</v>
      </c>
      <c r="N82" s="13">
        <f t="shared" si="35"/>
        <v>0</v>
      </c>
      <c r="O82" s="39">
        <f t="shared" si="36"/>
        <v>0</v>
      </c>
      <c r="P82" s="39">
        <f t="shared" si="37"/>
        <v>0</v>
      </c>
      <c r="Q82" s="2">
        <f t="shared" si="38"/>
        <v>-1</v>
      </c>
    </row>
    <row r="83" spans="1:17" s="11" customFormat="1" x14ac:dyDescent="0.35">
      <c r="A83" s="10">
        <f>'Biomass from Ecopath'!A82</f>
        <v>72</v>
      </c>
      <c r="B83" s="11" t="str">
        <f>'Biomass from Ecopath'!B82</f>
        <v>DET_Real</v>
      </c>
      <c r="C83" s="11">
        <f>'Biomass from Ecopath'!C82</f>
        <v>60</v>
      </c>
      <c r="D83" s="10">
        <v>0</v>
      </c>
      <c r="E83" s="10">
        <v>0.2</v>
      </c>
      <c r="F83" s="19">
        <f t="shared" si="28"/>
        <v>0.16174654390835713</v>
      </c>
      <c r="G83" s="21">
        <f t="shared" si="30"/>
        <v>0</v>
      </c>
      <c r="H83" s="26">
        <f t="shared" si="29"/>
        <v>0</v>
      </c>
      <c r="I83" s="32">
        <f t="shared" si="31"/>
        <v>0</v>
      </c>
      <c r="J83" s="33">
        <f t="shared" si="32"/>
        <v>0</v>
      </c>
      <c r="K83" s="46">
        <f t="shared" si="33"/>
        <v>0</v>
      </c>
      <c r="L83" s="34" t="str">
        <f t="shared" si="34"/>
        <v>DET_Real</v>
      </c>
      <c r="M83" s="36">
        <f t="shared" si="25"/>
        <v>0</v>
      </c>
      <c r="N83" s="13">
        <f t="shared" si="35"/>
        <v>0</v>
      </c>
      <c r="O83" s="43">
        <f t="shared" si="36"/>
        <v>0</v>
      </c>
      <c r="P83" s="43">
        <f t="shared" si="37"/>
        <v>0</v>
      </c>
      <c r="Q83" s="2">
        <f t="shared" si="38"/>
        <v>-1</v>
      </c>
    </row>
    <row r="84" spans="1:17" s="1" customFormat="1" x14ac:dyDescent="0.35">
      <c r="A84" s="3"/>
      <c r="I84" s="3"/>
      <c r="J84" s="3"/>
      <c r="O84" s="42"/>
      <c r="P84" s="42"/>
    </row>
    <row r="86" spans="1:17" x14ac:dyDescent="0.35">
      <c r="O86" s="42" t="s">
        <v>126</v>
      </c>
      <c r="P86" s="42"/>
    </row>
    <row r="87" spans="1:17" x14ac:dyDescent="0.35">
      <c r="B87" s="1"/>
      <c r="C87" s="4" t="s">
        <v>109</v>
      </c>
      <c r="D87" s="4" t="s">
        <v>112</v>
      </c>
      <c r="E87" s="4"/>
      <c r="F87" s="4" t="s">
        <v>111</v>
      </c>
      <c r="G87" s="4" t="s">
        <v>108</v>
      </c>
      <c r="H87" s="5" t="s">
        <v>110</v>
      </c>
      <c r="J87" s="4" t="s">
        <v>120</v>
      </c>
      <c r="M87" t="s">
        <v>107</v>
      </c>
      <c r="O87" s="39">
        <f>SUM(O5:O83)</f>
        <v>0.33544728510178978</v>
      </c>
    </row>
    <row r="88" spans="1:17" x14ac:dyDescent="0.35">
      <c r="B88" s="6" t="s">
        <v>107</v>
      </c>
      <c r="C88" s="16">
        <f>SUM(C5:C83)</f>
        <v>370.95073904018</v>
      </c>
      <c r="D88" s="3">
        <f>SUM(D5:D83)</f>
        <v>29</v>
      </c>
      <c r="E88" s="3"/>
      <c r="F88" s="27">
        <f>SUM(F5:F83)</f>
        <v>1.0000000000000002</v>
      </c>
      <c r="G88" s="23">
        <f>SUM(G5:G83)</f>
        <v>53.093290036899994</v>
      </c>
      <c r="H88" s="27">
        <f>SUM(H5:H83)</f>
        <v>1</v>
      </c>
      <c r="I88" s="27"/>
      <c r="J88" s="27">
        <f>SUM(J5:J83)</f>
        <v>29</v>
      </c>
      <c r="K88" s="27"/>
      <c r="L88" s="27"/>
      <c r="M88" s="27">
        <f>SUM(M5:M83)</f>
        <v>0.65000000000000013</v>
      </c>
    </row>
  </sheetData>
  <conditionalFormatting sqref="M5:M8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51F95-B1E4-41AE-8DB9-B3E0025ACB29}">
  <dimension ref="A2:Q88"/>
  <sheetViews>
    <sheetView topLeftCell="F29" zoomScale="97" workbookViewId="0">
      <selection activeCell="N42" sqref="N42:N45"/>
    </sheetView>
  </sheetViews>
  <sheetFormatPr defaultRowHeight="14.5" x14ac:dyDescent="0.35"/>
  <cols>
    <col min="1" max="1" width="15" style="2" customWidth="1"/>
    <col min="2" max="2" width="21.81640625" customWidth="1"/>
    <col min="3" max="3" width="12.90625" customWidth="1"/>
    <col min="4" max="4" width="12.36328125" customWidth="1"/>
    <col min="5" max="5" width="17.81640625" style="2" customWidth="1"/>
    <col min="6" max="6" width="17.36328125" style="2" customWidth="1"/>
    <col min="7" max="7" width="16.7265625" style="2" customWidth="1"/>
    <col min="8" max="8" width="14.1796875" customWidth="1"/>
    <col min="9" max="9" width="18.54296875" style="2" customWidth="1"/>
    <col min="10" max="10" width="12.7265625" style="2" customWidth="1"/>
    <col min="11" max="11" width="14.26953125" customWidth="1"/>
    <col min="12" max="12" width="21.36328125" customWidth="1"/>
    <col min="13" max="13" width="14.54296875" customWidth="1"/>
    <col min="14" max="14" width="18" customWidth="1"/>
    <col min="15" max="16" width="15.7265625" style="39" customWidth="1"/>
    <col min="17" max="17" width="22.54296875" customWidth="1"/>
  </cols>
  <sheetData>
    <row r="2" spans="1:17" x14ac:dyDescent="0.35">
      <c r="E2" s="3" t="s">
        <v>96</v>
      </c>
      <c r="F2" s="3">
        <v>0.15</v>
      </c>
    </row>
    <row r="3" spans="1:17" x14ac:dyDescent="0.35">
      <c r="I3" s="3" t="s">
        <v>113</v>
      </c>
      <c r="O3" s="42" t="s">
        <v>122</v>
      </c>
    </row>
    <row r="4" spans="1:17" ht="58" x14ac:dyDescent="0.35">
      <c r="A4" s="4" t="s">
        <v>95</v>
      </c>
      <c r="B4" s="5" t="s">
        <v>91</v>
      </c>
      <c r="C4" s="7" t="s">
        <v>98</v>
      </c>
      <c r="D4" s="4" t="s">
        <v>97</v>
      </c>
      <c r="E4" s="7" t="s">
        <v>99</v>
      </c>
      <c r="F4" s="7" t="s">
        <v>100</v>
      </c>
      <c r="G4" s="7" t="s">
        <v>101</v>
      </c>
      <c r="H4" s="7" t="s">
        <v>102</v>
      </c>
      <c r="I4" s="7" t="s">
        <v>121</v>
      </c>
      <c r="J4" s="7" t="s">
        <v>114</v>
      </c>
      <c r="K4" s="7" t="s">
        <v>103</v>
      </c>
      <c r="L4" s="7" t="s">
        <v>125</v>
      </c>
      <c r="M4" s="7" t="s">
        <v>104</v>
      </c>
      <c r="N4" s="38" t="s">
        <v>123</v>
      </c>
      <c r="O4" s="40" t="s">
        <v>127</v>
      </c>
      <c r="P4" s="47" t="s">
        <v>128</v>
      </c>
      <c r="Q4" s="38" t="s">
        <v>129</v>
      </c>
    </row>
    <row r="5" spans="1:17" x14ac:dyDescent="0.35">
      <c r="A5" s="2">
        <f>'Biomass from Ecopath'!A4</f>
        <v>1</v>
      </c>
      <c r="B5" t="str">
        <f>'Biomass from Ecopath'!B4</f>
        <v>Orca-WCT</v>
      </c>
      <c r="C5">
        <f>'Biomass from Ecopath'!C4</f>
        <v>2.5999999999999998E-4</v>
      </c>
      <c r="D5" s="2">
        <v>0</v>
      </c>
      <c r="E5" s="2">
        <v>1</v>
      </c>
      <c r="F5" s="17">
        <f t="shared" ref="F5:F39" si="0">C5/$C$88</f>
        <v>7.0090169026954751E-7</v>
      </c>
      <c r="G5" s="14">
        <f>C5*D5*E5</f>
        <v>0</v>
      </c>
      <c r="H5" s="24">
        <f t="shared" ref="H5:H39" si="1">G5/$G$88</f>
        <v>0</v>
      </c>
      <c r="I5" s="29">
        <f>H5</f>
        <v>0</v>
      </c>
      <c r="J5" s="28">
        <f>IF(G5=0,0,H5/I5)</f>
        <v>0</v>
      </c>
      <c r="K5" s="15">
        <f t="shared" ref="K5:K11" si="2">J5/$J$88</f>
        <v>0</v>
      </c>
      <c r="L5" s="34" t="str">
        <f>B5</f>
        <v>Orca-WCT</v>
      </c>
      <c r="M5" s="36">
        <f t="shared" ref="M5:M11" si="3">I5*(1-$F$2)</f>
        <v>0</v>
      </c>
      <c r="N5" s="13">
        <f>M5</f>
        <v>0</v>
      </c>
      <c r="O5" s="39">
        <f t="shared" ref="O5:O11" si="4">M5/F5/$C$88</f>
        <v>0</v>
      </c>
      <c r="P5" s="39">
        <f t="shared" ref="P5:P11" si="5">O5/$O$87</f>
        <v>0</v>
      </c>
      <c r="Q5" s="2">
        <f t="shared" ref="Q5:Q11" si="6">($A$83*P5-1)/(($A$83-2)*P5+1)</f>
        <v>-1</v>
      </c>
    </row>
    <row r="6" spans="1:17" x14ac:dyDescent="0.35">
      <c r="A6" s="2">
        <f>'Biomass from Ecopath'!A5</f>
        <v>2</v>
      </c>
      <c r="B6" t="str">
        <f>'Biomass from Ecopath'!B5</f>
        <v>Orca-Resident</v>
      </c>
      <c r="C6">
        <f>'Biomass from Ecopath'!C5</f>
        <v>3.5000000000000001E-3</v>
      </c>
      <c r="D6" s="2">
        <v>0</v>
      </c>
      <c r="E6" s="2">
        <v>1</v>
      </c>
      <c r="F6" s="17">
        <f t="shared" si="0"/>
        <v>9.4352150613208334E-6</v>
      </c>
      <c r="G6" s="14">
        <f t="shared" ref="G6:G72" si="7">C6*D6*E6</f>
        <v>0</v>
      </c>
      <c r="H6" s="24">
        <f t="shared" si="1"/>
        <v>0</v>
      </c>
      <c r="I6" s="29">
        <f t="shared" ref="I6:I72" si="8">H6</f>
        <v>0</v>
      </c>
      <c r="J6" s="28">
        <f t="shared" ref="J6:J72" si="9">IF(G6=0,0,H6/I6)</f>
        <v>0</v>
      </c>
      <c r="K6" s="15">
        <f t="shared" si="2"/>
        <v>0</v>
      </c>
      <c r="L6" s="34" t="str">
        <f t="shared" ref="L6:L72" si="10">B6</f>
        <v>Orca-Resident</v>
      </c>
      <c r="M6" s="36">
        <f t="shared" si="3"/>
        <v>0</v>
      </c>
      <c r="N6" s="13">
        <f t="shared" ref="N6:N72" si="11">M6</f>
        <v>0</v>
      </c>
      <c r="O6" s="39">
        <f t="shared" si="4"/>
        <v>0</v>
      </c>
      <c r="P6" s="39">
        <f t="shared" si="5"/>
        <v>0</v>
      </c>
      <c r="Q6" s="2">
        <f t="shared" si="6"/>
        <v>-1</v>
      </c>
    </row>
    <row r="7" spans="1:17" x14ac:dyDescent="0.35">
      <c r="A7" s="2">
        <f>'Biomass from Ecopath'!A6</f>
        <v>3</v>
      </c>
      <c r="B7" t="str">
        <f>'Biomass from Ecopath'!B6</f>
        <v>Humpback</v>
      </c>
      <c r="C7">
        <f>'Biomass from Ecopath'!C6</f>
        <v>8.8000000000000005E-3</v>
      </c>
      <c r="D7" s="2">
        <v>0</v>
      </c>
      <c r="E7" s="2">
        <v>2</v>
      </c>
      <c r="F7" s="17">
        <f>C7/$C$88</f>
        <v>2.3722826439892379E-5</v>
      </c>
      <c r="G7" s="14">
        <f>C7*D7*E7</f>
        <v>0</v>
      </c>
      <c r="H7" s="24">
        <f t="shared" si="1"/>
        <v>0</v>
      </c>
      <c r="I7" s="29">
        <f>H7</f>
        <v>0</v>
      </c>
      <c r="J7" s="28">
        <f>IF(G7=0,0,H7/I7)</f>
        <v>0</v>
      </c>
      <c r="K7" s="15">
        <f t="shared" si="2"/>
        <v>0</v>
      </c>
      <c r="L7" s="34" t="str">
        <f>B7</f>
        <v>Humpback</v>
      </c>
      <c r="M7" s="36">
        <f>I7*(1-$F$2)</f>
        <v>0</v>
      </c>
      <c r="N7" s="13">
        <f>M7</f>
        <v>0</v>
      </c>
      <c r="O7" s="39">
        <f t="shared" si="4"/>
        <v>0</v>
      </c>
      <c r="P7" s="39">
        <f t="shared" si="5"/>
        <v>0</v>
      </c>
      <c r="Q7" s="2">
        <f t="shared" si="6"/>
        <v>-1</v>
      </c>
    </row>
    <row r="8" spans="1:17" x14ac:dyDescent="0.35">
      <c r="A8" s="2">
        <f>'Biomass from Ecopath'!A7</f>
        <v>4</v>
      </c>
      <c r="B8" t="str">
        <f>'Biomass from Ecopath'!B7</f>
        <v>Odontoceti</v>
      </c>
      <c r="C8">
        <f>'Biomass from Ecopath'!C7</f>
        <v>0.08</v>
      </c>
      <c r="D8" s="2">
        <v>0</v>
      </c>
      <c r="E8" s="2">
        <v>1</v>
      </c>
      <c r="F8" s="17">
        <f t="shared" si="0"/>
        <v>2.1566205854447616E-4</v>
      </c>
      <c r="G8" s="14">
        <f t="shared" si="7"/>
        <v>0</v>
      </c>
      <c r="H8" s="24">
        <f t="shared" si="1"/>
        <v>0</v>
      </c>
      <c r="I8" s="29">
        <f t="shared" si="8"/>
        <v>0</v>
      </c>
      <c r="J8" s="28">
        <f t="shared" si="9"/>
        <v>0</v>
      </c>
      <c r="K8" s="15">
        <f t="shared" si="2"/>
        <v>0</v>
      </c>
      <c r="L8" s="34" t="str">
        <f t="shared" si="10"/>
        <v>Odontoceti</v>
      </c>
      <c r="M8" s="36">
        <f t="shared" si="3"/>
        <v>0</v>
      </c>
      <c r="N8" s="13">
        <f t="shared" si="11"/>
        <v>0</v>
      </c>
      <c r="O8" s="39">
        <f t="shared" si="4"/>
        <v>0</v>
      </c>
      <c r="P8" s="39">
        <f t="shared" si="5"/>
        <v>0</v>
      </c>
      <c r="Q8" s="2">
        <f t="shared" si="6"/>
        <v>-1</v>
      </c>
    </row>
    <row r="9" spans="1:17" x14ac:dyDescent="0.35">
      <c r="A9" s="2">
        <f>'Biomass from Ecopath'!A8</f>
        <v>5</v>
      </c>
      <c r="B9" t="str">
        <f>'Biomass from Ecopath'!B8</f>
        <v>Sea</v>
      </c>
      <c r="C9">
        <f>'Biomass from Ecopath'!C8</f>
        <v>4.3999999999999997E-2</v>
      </c>
      <c r="D9" s="2">
        <v>0</v>
      </c>
      <c r="E9" s="2">
        <v>1</v>
      </c>
      <c r="F9" s="17">
        <f t="shared" si="0"/>
        <v>1.1861413219946188E-4</v>
      </c>
      <c r="G9" s="14">
        <f t="shared" si="7"/>
        <v>0</v>
      </c>
      <c r="H9" s="24">
        <f t="shared" si="1"/>
        <v>0</v>
      </c>
      <c r="I9" s="29">
        <f t="shared" si="8"/>
        <v>0</v>
      </c>
      <c r="J9" s="28">
        <f t="shared" si="9"/>
        <v>0</v>
      </c>
      <c r="K9" s="15">
        <f t="shared" si="2"/>
        <v>0</v>
      </c>
      <c r="L9" s="34" t="str">
        <f t="shared" si="10"/>
        <v>Sea</v>
      </c>
      <c r="M9" s="36">
        <f t="shared" si="3"/>
        <v>0</v>
      </c>
      <c r="N9" s="13">
        <f t="shared" si="11"/>
        <v>0</v>
      </c>
      <c r="O9" s="39">
        <f t="shared" si="4"/>
        <v>0</v>
      </c>
      <c r="P9" s="39">
        <f t="shared" si="5"/>
        <v>0</v>
      </c>
      <c r="Q9" s="2">
        <f t="shared" si="6"/>
        <v>-1</v>
      </c>
    </row>
    <row r="10" spans="1:17" x14ac:dyDescent="0.35">
      <c r="A10" s="2">
        <f>'Biomass from Ecopath'!A9</f>
        <v>6</v>
      </c>
      <c r="B10" t="str">
        <f>'Biomass from Ecopath'!B9</f>
        <v>Harbour</v>
      </c>
      <c r="C10">
        <f>'Biomass from Ecopath'!C9</f>
        <v>0.16</v>
      </c>
      <c r="D10" s="2">
        <v>0</v>
      </c>
      <c r="E10" s="2">
        <v>1</v>
      </c>
      <c r="F10" s="17">
        <f t="shared" si="0"/>
        <v>4.3132411708895232E-4</v>
      </c>
      <c r="G10" s="14">
        <f t="shared" si="7"/>
        <v>0</v>
      </c>
      <c r="H10" s="24">
        <f t="shared" si="1"/>
        <v>0</v>
      </c>
      <c r="I10" s="29">
        <f t="shared" si="8"/>
        <v>0</v>
      </c>
      <c r="J10" s="28">
        <f t="shared" si="9"/>
        <v>0</v>
      </c>
      <c r="K10" s="15">
        <f t="shared" si="2"/>
        <v>0</v>
      </c>
      <c r="L10" s="34" t="str">
        <f t="shared" si="10"/>
        <v>Harbour</v>
      </c>
      <c r="M10" s="36">
        <f t="shared" si="3"/>
        <v>0</v>
      </c>
      <c r="N10" s="13">
        <f t="shared" si="11"/>
        <v>0</v>
      </c>
      <c r="O10" s="39">
        <f t="shared" si="4"/>
        <v>0</v>
      </c>
      <c r="P10" s="39">
        <f t="shared" si="5"/>
        <v>0</v>
      </c>
      <c r="Q10" s="2">
        <f t="shared" si="6"/>
        <v>-1</v>
      </c>
    </row>
    <row r="11" spans="1:17" x14ac:dyDescent="0.35">
      <c r="A11" s="2">
        <f>'Biomass from Ecopath'!A10</f>
        <v>7</v>
      </c>
      <c r="B11" t="str">
        <f>'Biomass from Ecopath'!B10</f>
        <v>Avian</v>
      </c>
      <c r="C11">
        <f>'Biomass from Ecopath'!C10</f>
        <v>3.5999999999999997E-2</v>
      </c>
      <c r="D11" s="2">
        <v>0</v>
      </c>
      <c r="E11" s="2">
        <v>1</v>
      </c>
      <c r="F11" s="17">
        <f t="shared" si="0"/>
        <v>9.7047926345014267E-5</v>
      </c>
      <c r="G11" s="14">
        <f t="shared" si="7"/>
        <v>0</v>
      </c>
      <c r="H11" s="24">
        <f t="shared" si="1"/>
        <v>0</v>
      </c>
      <c r="I11" s="29">
        <f t="shared" si="8"/>
        <v>0</v>
      </c>
      <c r="J11" s="28">
        <f t="shared" si="9"/>
        <v>0</v>
      </c>
      <c r="K11" s="15">
        <f t="shared" si="2"/>
        <v>0</v>
      </c>
      <c r="L11" s="34" t="str">
        <f t="shared" si="10"/>
        <v>Avian</v>
      </c>
      <c r="M11" s="36">
        <f t="shared" si="3"/>
        <v>0</v>
      </c>
      <c r="N11" s="13">
        <f t="shared" si="11"/>
        <v>0</v>
      </c>
      <c r="O11" s="39">
        <f t="shared" si="4"/>
        <v>0</v>
      </c>
      <c r="P11" s="39">
        <f t="shared" si="5"/>
        <v>0</v>
      </c>
      <c r="Q11" s="2">
        <f t="shared" si="6"/>
        <v>-1</v>
      </c>
    </row>
    <row r="12" spans="1:17" x14ac:dyDescent="0.35">
      <c r="A12" s="2">
        <f>'Biomass from Ecopath'!A11</f>
        <v>8</v>
      </c>
      <c r="B12" t="str">
        <f>'Biomass from Ecopath'!B11</f>
        <v>Lingcod</v>
      </c>
      <c r="C12">
        <f>'Biomass from Ecopath'!C11</f>
        <v>1</v>
      </c>
      <c r="D12" s="2">
        <v>1</v>
      </c>
      <c r="E12" s="2">
        <v>1</v>
      </c>
      <c r="F12" s="17">
        <f>C12/$C$88</f>
        <v>2.6957757318059523E-3</v>
      </c>
      <c r="G12" s="14">
        <f>C12*D12*E12</f>
        <v>1</v>
      </c>
      <c r="H12" s="24">
        <f t="shared" si="1"/>
        <v>7.5522574433309272E-3</v>
      </c>
      <c r="I12" s="29">
        <f>H12</f>
        <v>7.5522574433309272E-3</v>
      </c>
      <c r="J12" s="28">
        <f>IF(G12=0,0,H12/I12)</f>
        <v>1</v>
      </c>
      <c r="K12" s="15">
        <f>J12/$J$88</f>
        <v>2.9411764705882353E-2</v>
      </c>
      <c r="L12" s="34" t="str">
        <f>B12</f>
        <v>Lingcod</v>
      </c>
      <c r="M12" s="36">
        <f>I12*(1-$F$2)</f>
        <v>6.419418826831288E-3</v>
      </c>
      <c r="N12" s="13">
        <f>M12</f>
        <v>6.419418826831288E-3</v>
      </c>
      <c r="O12" s="39">
        <f>M12/F12/$C$88</f>
        <v>6.419418826831288E-3</v>
      </c>
      <c r="P12" s="39">
        <f>O12/$O$87</f>
        <v>1.5771626843308888E-3</v>
      </c>
      <c r="Q12" s="2">
        <f>($A$83*P12-1)/(($A$83-2)*P12+1)</f>
        <v>-0.79830977913500456</v>
      </c>
    </row>
    <row r="13" spans="1:17" x14ac:dyDescent="0.35">
      <c r="A13" s="2">
        <f>'Biomass from Ecopath'!A12</f>
        <v>9</v>
      </c>
      <c r="B13" t="str">
        <f>'Biomass from Ecopath'!B12</f>
        <v>Dogfish</v>
      </c>
      <c r="C13">
        <f>'Biomass from Ecopath'!C12</f>
        <v>4.5</v>
      </c>
      <c r="D13" s="2">
        <v>0</v>
      </c>
      <c r="E13" s="2">
        <v>1</v>
      </c>
      <c r="F13" s="17">
        <f>C13/$C$88</f>
        <v>1.2130990793126784E-2</v>
      </c>
      <c r="G13" s="14">
        <f>C13*D13*E13</f>
        <v>0</v>
      </c>
      <c r="H13" s="24">
        <f t="shared" si="1"/>
        <v>0</v>
      </c>
      <c r="I13" s="29">
        <f>H13</f>
        <v>0</v>
      </c>
      <c r="J13" s="28">
        <f>IF(G13=0,0,H13/I13)</f>
        <v>0</v>
      </c>
      <c r="K13" s="15">
        <f>J13/$J$88</f>
        <v>0</v>
      </c>
      <c r="L13" s="34" t="str">
        <f>B13</f>
        <v>Dogfish</v>
      </c>
      <c r="M13" s="36">
        <f>I13*(1-$F$2)</f>
        <v>0</v>
      </c>
      <c r="N13" s="13">
        <f>M13</f>
        <v>0</v>
      </c>
      <c r="O13" s="39">
        <f>M13/F13/$C$88</f>
        <v>0</v>
      </c>
      <c r="P13" s="39">
        <f>O13/$O$87</f>
        <v>0</v>
      </c>
      <c r="Q13" s="2">
        <f>($A$83*P13-1)/(($A$83-2)*P13+1)</f>
        <v>-1</v>
      </c>
    </row>
    <row r="14" spans="1:17" s="8" customFormat="1" x14ac:dyDescent="0.35">
      <c r="A14" s="9">
        <f>'Biomass from Ecopath'!A13</f>
        <v>0</v>
      </c>
      <c r="B14" s="8" t="str">
        <f>'Biomass from Ecopath'!B13</f>
        <v>HAKE</v>
      </c>
      <c r="C14" s="8">
        <f>'Biomass from Ecopath'!C13</f>
        <v>0</v>
      </c>
      <c r="D14" s="8">
        <v>0</v>
      </c>
      <c r="E14" s="9"/>
      <c r="F14" s="18">
        <f t="shared" si="0"/>
        <v>0</v>
      </c>
      <c r="G14" s="22">
        <f t="shared" si="7"/>
        <v>0</v>
      </c>
      <c r="H14" s="25">
        <f t="shared" si="1"/>
        <v>0</v>
      </c>
      <c r="I14" s="30">
        <f t="shared" si="8"/>
        <v>0</v>
      </c>
      <c r="J14" s="31">
        <f t="shared" si="9"/>
        <v>0</v>
      </c>
      <c r="K14" s="45">
        <f t="shared" ref="K14:K45" si="12">J14/$J$88</f>
        <v>0</v>
      </c>
      <c r="L14" s="35" t="str">
        <f t="shared" si="10"/>
        <v>HAKE</v>
      </c>
      <c r="M14" s="37"/>
      <c r="N14" s="48"/>
      <c r="O14" s="41"/>
      <c r="P14" s="41"/>
      <c r="Q14" s="9">
        <f t="shared" ref="Q14:Q45" si="13">($A$83*P14-1)/(($A$83-2)*P14+1)</f>
        <v>-1</v>
      </c>
    </row>
    <row r="15" spans="1:17" x14ac:dyDescent="0.35">
      <c r="A15" s="2">
        <f>'Biomass from Ecopath'!A14</f>
        <v>10</v>
      </c>
      <c r="B15" t="str">
        <f>'Biomass from Ecopath'!B14</f>
        <v>Hake1_0-11</v>
      </c>
      <c r="C15">
        <f>'Biomass from Ecopath'!C14</f>
        <v>0.30989040000000001</v>
      </c>
      <c r="D15" s="2">
        <v>1</v>
      </c>
      <c r="E15" s="2">
        <v>5</v>
      </c>
      <c r="F15" s="17">
        <f t="shared" si="0"/>
        <v>8.3539501983963922E-4</v>
      </c>
      <c r="G15" s="14">
        <f t="shared" si="7"/>
        <v>1.5494520000000001</v>
      </c>
      <c r="H15" s="24">
        <f t="shared" si="1"/>
        <v>1.1701860400083992E-2</v>
      </c>
      <c r="I15" s="29">
        <f t="shared" si="8"/>
        <v>1.1701860400083992E-2</v>
      </c>
      <c r="J15" s="28">
        <f t="shared" si="9"/>
        <v>1</v>
      </c>
      <c r="K15" s="15">
        <f t="shared" si="12"/>
        <v>2.9411764705882353E-2</v>
      </c>
      <c r="L15" s="34" t="str">
        <f t="shared" si="10"/>
        <v>Hake1_0-11</v>
      </c>
      <c r="M15" s="36">
        <f t="shared" ref="M15:M24" si="14">I15*(1-$F$2)</f>
        <v>9.9465813400713924E-3</v>
      </c>
      <c r="N15" s="13">
        <f t="shared" si="11"/>
        <v>9.9465813400713924E-3</v>
      </c>
      <c r="O15" s="39">
        <f t="shared" ref="O15:O24" si="15">M15/F15/$C$88</f>
        <v>3.2097094134156443E-2</v>
      </c>
      <c r="P15" s="39">
        <f t="shared" ref="P15:P24" si="16">O15/$O$87</f>
        <v>7.8858134216544459E-3</v>
      </c>
      <c r="Q15" s="2">
        <f t="shared" si="13"/>
        <v>-0.27849194654743131</v>
      </c>
    </row>
    <row r="16" spans="1:17" x14ac:dyDescent="0.35">
      <c r="A16" s="2">
        <f>'Biomass from Ecopath'!A15</f>
        <v>11</v>
      </c>
      <c r="B16" t="str">
        <f>'Biomass from Ecopath'!B15</f>
        <v>Hake2_juve_12-35</v>
      </c>
      <c r="C16">
        <f>'Biomass from Ecopath'!C15</f>
        <v>2.2669760000000001</v>
      </c>
      <c r="D16" s="2">
        <v>1</v>
      </c>
      <c r="E16" s="2">
        <v>7</v>
      </c>
      <c r="F16" s="17">
        <f t="shared" si="0"/>
        <v>6.1112588853865302E-3</v>
      </c>
      <c r="G16" s="14">
        <f t="shared" si="7"/>
        <v>15.868832000000001</v>
      </c>
      <c r="H16" s="24">
        <f t="shared" si="1"/>
        <v>0.11984550458896802</v>
      </c>
      <c r="I16" s="29">
        <f t="shared" si="8"/>
        <v>0.11984550458896802</v>
      </c>
      <c r="J16" s="28">
        <f t="shared" si="9"/>
        <v>1</v>
      </c>
      <c r="K16" s="15">
        <f t="shared" si="12"/>
        <v>2.9411764705882353E-2</v>
      </c>
      <c r="L16" s="34" t="str">
        <f t="shared" si="10"/>
        <v>Hake2_juve_12-35</v>
      </c>
      <c r="M16" s="36">
        <f t="shared" si="14"/>
        <v>0.10186867890062282</v>
      </c>
      <c r="N16" s="13">
        <f t="shared" si="11"/>
        <v>0.10186867890062282</v>
      </c>
      <c r="O16" s="39">
        <f t="shared" si="15"/>
        <v>4.4935931787819024E-2</v>
      </c>
      <c r="P16" s="39">
        <f t="shared" si="16"/>
        <v>1.1040138790316224E-2</v>
      </c>
      <c r="Q16" s="2">
        <f t="shared" si="13"/>
        <v>-0.11569770028023656</v>
      </c>
    </row>
    <row r="17" spans="1:17" x14ac:dyDescent="0.35">
      <c r="A17" s="2">
        <f>'Biomass from Ecopath'!A16</f>
        <v>12</v>
      </c>
      <c r="B17" t="str">
        <f>'Biomass from Ecopath'!B16</f>
        <v>Hake3_mat_36-59</v>
      </c>
      <c r="C17">
        <f>'Biomass from Ecopath'!C16</f>
        <v>1.9</v>
      </c>
      <c r="D17" s="2">
        <v>1</v>
      </c>
      <c r="E17" s="2">
        <v>7</v>
      </c>
      <c r="F17" s="17">
        <f t="shared" si="0"/>
        <v>5.1219738904313087E-3</v>
      </c>
      <c r="G17" s="14">
        <f t="shared" si="7"/>
        <v>13.299999999999999</v>
      </c>
      <c r="H17" s="24">
        <f t="shared" si="1"/>
        <v>0.10044502399630133</v>
      </c>
      <c r="I17" s="29">
        <f t="shared" si="8"/>
        <v>0.10044502399630133</v>
      </c>
      <c r="J17" s="28">
        <f t="shared" si="9"/>
        <v>1</v>
      </c>
      <c r="K17" s="15">
        <f t="shared" si="12"/>
        <v>2.9411764705882353E-2</v>
      </c>
      <c r="L17" s="34" t="str">
        <f t="shared" si="10"/>
        <v>Hake3_mat_36-59</v>
      </c>
      <c r="M17" s="36">
        <f t="shared" si="14"/>
        <v>8.5378270396856124E-2</v>
      </c>
      <c r="N17" s="13">
        <f t="shared" si="11"/>
        <v>8.5378270396856124E-2</v>
      </c>
      <c r="O17" s="39">
        <f t="shared" si="15"/>
        <v>4.4935931787819017E-2</v>
      </c>
      <c r="P17" s="39">
        <f t="shared" si="16"/>
        <v>1.1040138790316222E-2</v>
      </c>
      <c r="Q17" s="2">
        <f t="shared" si="13"/>
        <v>-0.11569770028023663</v>
      </c>
    </row>
    <row r="18" spans="1:17" x14ac:dyDescent="0.35">
      <c r="A18" s="2">
        <f>'Biomass from Ecopath'!A17</f>
        <v>13</v>
      </c>
      <c r="B18" t="str">
        <f>'Biomass from Ecopath'!B17</f>
        <v>Hake4_old_60up</v>
      </c>
      <c r="C18">
        <f>'Biomass from Ecopath'!C17</f>
        <v>4.4492649999999996</v>
      </c>
      <c r="D18" s="2">
        <v>1</v>
      </c>
      <c r="E18" s="2">
        <v>7</v>
      </c>
      <c r="F18" s="17">
        <f t="shared" si="0"/>
        <v>1.1994220611373608E-2</v>
      </c>
      <c r="G18" s="14">
        <f t="shared" si="7"/>
        <v>31.144854999999996</v>
      </c>
      <c r="H18" s="24">
        <f t="shared" si="1"/>
        <v>0.23521396299521241</v>
      </c>
      <c r="I18" s="29">
        <f t="shared" si="8"/>
        <v>0.23521396299521241</v>
      </c>
      <c r="J18" s="28">
        <f t="shared" si="9"/>
        <v>1</v>
      </c>
      <c r="K18" s="15">
        <f t="shared" si="12"/>
        <v>2.9411764705882353E-2</v>
      </c>
      <c r="L18" s="34" t="str">
        <f t="shared" si="10"/>
        <v>Hake4_old_60up</v>
      </c>
      <c r="M18" s="36">
        <f t="shared" si="14"/>
        <v>0.19993186854593054</v>
      </c>
      <c r="N18" s="13">
        <f t="shared" si="11"/>
        <v>0.19993186854593054</v>
      </c>
      <c r="O18" s="39">
        <f t="shared" si="15"/>
        <v>4.4935931787819017E-2</v>
      </c>
      <c r="P18" s="39">
        <f t="shared" si="16"/>
        <v>1.1040138790316222E-2</v>
      </c>
      <c r="Q18" s="2">
        <f t="shared" si="13"/>
        <v>-0.11569770028023663</v>
      </c>
    </row>
    <row r="19" spans="1:17" x14ac:dyDescent="0.35">
      <c r="A19" s="2">
        <f>'Biomass from Ecopath'!A18</f>
        <v>14</v>
      </c>
      <c r="B19" t="str">
        <f>'Biomass from Ecopath'!B18</f>
        <v>Pink-Juve</v>
      </c>
      <c r="C19">
        <f>'Biomass from Ecopath'!C18</f>
        <v>3.3999999999999998E-3</v>
      </c>
      <c r="D19" s="2">
        <v>1</v>
      </c>
      <c r="E19" s="2">
        <v>10</v>
      </c>
      <c r="F19" s="17">
        <f t="shared" si="0"/>
        <v>9.165637488140236E-6</v>
      </c>
      <c r="G19" s="14">
        <f t="shared" si="7"/>
        <v>3.3999999999999996E-2</v>
      </c>
      <c r="H19" s="24">
        <f t="shared" si="1"/>
        <v>2.567767530732515E-4</v>
      </c>
      <c r="I19" s="29">
        <f t="shared" si="8"/>
        <v>2.567767530732515E-4</v>
      </c>
      <c r="J19" s="28">
        <f t="shared" si="9"/>
        <v>1</v>
      </c>
      <c r="K19" s="15">
        <f t="shared" si="12"/>
        <v>2.9411764705882353E-2</v>
      </c>
      <c r="L19" s="34" t="str">
        <f t="shared" si="10"/>
        <v>Pink-Juve</v>
      </c>
      <c r="M19" s="36">
        <f t="shared" si="14"/>
        <v>2.1826024011226377E-4</v>
      </c>
      <c r="N19" s="13">
        <f t="shared" si="11"/>
        <v>2.1826024011226377E-4</v>
      </c>
      <c r="O19" s="39">
        <f t="shared" si="15"/>
        <v>6.4194188268312885E-2</v>
      </c>
      <c r="P19" s="39">
        <f t="shared" si="16"/>
        <v>1.5771626843308892E-2</v>
      </c>
      <c r="Q19" s="2">
        <f t="shared" si="13"/>
        <v>6.4427870019864511E-2</v>
      </c>
    </row>
    <row r="20" spans="1:17" x14ac:dyDescent="0.35">
      <c r="A20" s="2">
        <f>'Biomass from Ecopath'!A19</f>
        <v>15</v>
      </c>
      <c r="B20" t="str">
        <f>'Biomass from Ecopath'!B19</f>
        <v>Pink-Adult</v>
      </c>
      <c r="C20">
        <f>'Biomass from Ecopath'!C19</f>
        <v>0.18</v>
      </c>
      <c r="D20" s="2">
        <v>1</v>
      </c>
      <c r="E20" s="2">
        <v>10</v>
      </c>
      <c r="F20" s="17">
        <f t="shared" si="0"/>
        <v>4.8523963172507134E-4</v>
      </c>
      <c r="G20" s="14">
        <f t="shared" si="7"/>
        <v>1.7999999999999998</v>
      </c>
      <c r="H20" s="24">
        <f t="shared" si="1"/>
        <v>1.3594063397995668E-2</v>
      </c>
      <c r="I20" s="29">
        <f t="shared" si="8"/>
        <v>1.3594063397995668E-2</v>
      </c>
      <c r="J20" s="28">
        <f t="shared" si="9"/>
        <v>1</v>
      </c>
      <c r="K20" s="15">
        <f t="shared" si="12"/>
        <v>2.9411764705882353E-2</v>
      </c>
      <c r="L20" s="34" t="str">
        <f t="shared" si="10"/>
        <v>Pink-Adult</v>
      </c>
      <c r="M20" s="36">
        <f t="shared" si="14"/>
        <v>1.1554953888296316E-2</v>
      </c>
      <c r="N20" s="13">
        <f t="shared" si="11"/>
        <v>1.1554953888296316E-2</v>
      </c>
      <c r="O20" s="39">
        <f t="shared" si="15"/>
        <v>6.4194188268312871E-2</v>
      </c>
      <c r="P20" s="39">
        <f t="shared" si="16"/>
        <v>1.5771626843308888E-2</v>
      </c>
      <c r="Q20" s="2">
        <f t="shared" si="13"/>
        <v>6.4427870019864317E-2</v>
      </c>
    </row>
    <row r="21" spans="1:17" x14ac:dyDescent="0.35">
      <c r="A21" s="2">
        <f>'Biomass from Ecopath'!A20</f>
        <v>16</v>
      </c>
      <c r="B21" t="str">
        <f>'Biomass from Ecopath'!B20</f>
        <v>Chum-Juve</v>
      </c>
      <c r="C21">
        <f>'Biomass from Ecopath'!C20</f>
        <v>3.32E-3</v>
      </c>
      <c r="D21" s="2">
        <v>1</v>
      </c>
      <c r="E21" s="2">
        <v>10</v>
      </c>
      <c r="F21" s="17">
        <f t="shared" si="0"/>
        <v>8.9499754295957619E-6</v>
      </c>
      <c r="G21" s="14">
        <f t="shared" si="7"/>
        <v>3.32E-2</v>
      </c>
      <c r="H21" s="24">
        <f t="shared" si="1"/>
        <v>2.5073494711858681E-4</v>
      </c>
      <c r="I21" s="29">
        <f t="shared" si="8"/>
        <v>2.5073494711858681E-4</v>
      </c>
      <c r="J21" s="28">
        <f t="shared" si="9"/>
        <v>1</v>
      </c>
      <c r="K21" s="15">
        <f t="shared" si="12"/>
        <v>2.9411764705882353E-2</v>
      </c>
      <c r="L21" s="34" t="str">
        <f t="shared" si="10"/>
        <v>Chum-Juve</v>
      </c>
      <c r="M21" s="36">
        <f t="shared" si="14"/>
        <v>2.1312470505079878E-4</v>
      </c>
      <c r="N21" s="13">
        <f t="shared" si="11"/>
        <v>2.1312470505079878E-4</v>
      </c>
      <c r="O21" s="39">
        <f t="shared" si="15"/>
        <v>6.4194188268312885E-2</v>
      </c>
      <c r="P21" s="39">
        <f t="shared" si="16"/>
        <v>1.5771626843308892E-2</v>
      </c>
      <c r="Q21" s="2">
        <f t="shared" si="13"/>
        <v>6.4427870019864511E-2</v>
      </c>
    </row>
    <row r="22" spans="1:17" x14ac:dyDescent="0.35">
      <c r="A22" s="2">
        <f>'Biomass from Ecopath'!A21</f>
        <v>17</v>
      </c>
      <c r="B22" t="str">
        <f>'Biomass from Ecopath'!B21</f>
        <v>Chum-Adult</v>
      </c>
      <c r="C22">
        <f>'Biomass from Ecopath'!C21</f>
        <v>0.14000000000000001</v>
      </c>
      <c r="D22" s="2">
        <v>1</v>
      </c>
      <c r="E22" s="2">
        <v>10</v>
      </c>
      <c r="F22" s="17">
        <f t="shared" si="0"/>
        <v>3.7740860245283331E-4</v>
      </c>
      <c r="G22" s="14">
        <f t="shared" si="7"/>
        <v>1.4000000000000001</v>
      </c>
      <c r="H22" s="24">
        <f t="shared" si="1"/>
        <v>1.0573160420663299E-2</v>
      </c>
      <c r="I22" s="29">
        <f t="shared" si="8"/>
        <v>1.0573160420663299E-2</v>
      </c>
      <c r="J22" s="28">
        <f t="shared" si="9"/>
        <v>1</v>
      </c>
      <c r="K22" s="15">
        <f t="shared" si="12"/>
        <v>2.9411764705882353E-2</v>
      </c>
      <c r="L22" s="34" t="str">
        <f t="shared" si="10"/>
        <v>Chum-Adult</v>
      </c>
      <c r="M22" s="36">
        <f t="shared" si="14"/>
        <v>8.9871863575638044E-3</v>
      </c>
      <c r="N22" s="13">
        <f t="shared" si="11"/>
        <v>8.9871863575638044E-3</v>
      </c>
      <c r="O22" s="39">
        <f t="shared" si="15"/>
        <v>6.4194188268312885E-2</v>
      </c>
      <c r="P22" s="39">
        <f t="shared" si="16"/>
        <v>1.5771626843308892E-2</v>
      </c>
      <c r="Q22" s="2">
        <f t="shared" si="13"/>
        <v>6.4427870019864511E-2</v>
      </c>
    </row>
    <row r="23" spans="1:17" x14ac:dyDescent="0.35">
      <c r="A23" s="2">
        <f>'Biomass from Ecopath'!A22</f>
        <v>18</v>
      </c>
      <c r="B23" t="str">
        <f>'Biomass from Ecopath'!B22</f>
        <v>Sockeye-Juve</v>
      </c>
      <c r="C23">
        <f>'Biomass from Ecopath'!C22</f>
        <v>6.6E-3</v>
      </c>
      <c r="D23" s="2">
        <v>1</v>
      </c>
      <c r="E23" s="2">
        <v>10</v>
      </c>
      <c r="F23" s="17">
        <f t="shared" si="0"/>
        <v>1.7792119829919284E-5</v>
      </c>
      <c r="G23" s="14">
        <f t="shared" si="7"/>
        <v>6.6000000000000003E-2</v>
      </c>
      <c r="H23" s="24">
        <f t="shared" si="1"/>
        <v>4.9844899125984121E-4</v>
      </c>
      <c r="I23" s="29">
        <f t="shared" si="8"/>
        <v>4.9844899125984121E-4</v>
      </c>
      <c r="J23" s="28">
        <f t="shared" si="9"/>
        <v>1</v>
      </c>
      <c r="K23" s="15">
        <f t="shared" si="12"/>
        <v>2.9411764705882353E-2</v>
      </c>
      <c r="L23" s="34" t="str">
        <f t="shared" si="10"/>
        <v>Sockeye-Juve</v>
      </c>
      <c r="M23" s="36">
        <f t="shared" si="14"/>
        <v>4.2368164257086503E-4</v>
      </c>
      <c r="N23" s="13">
        <f t="shared" si="11"/>
        <v>4.2368164257086503E-4</v>
      </c>
      <c r="O23" s="39">
        <f t="shared" si="15"/>
        <v>6.4194188268312885E-2</v>
      </c>
      <c r="P23" s="39">
        <f t="shared" si="16"/>
        <v>1.5771626843308892E-2</v>
      </c>
      <c r="Q23" s="2">
        <f t="shared" si="13"/>
        <v>6.4427870019864511E-2</v>
      </c>
    </row>
    <row r="24" spans="1:17" x14ac:dyDescent="0.35">
      <c r="A24" s="2">
        <f>'Biomass from Ecopath'!A23</f>
        <v>19</v>
      </c>
      <c r="B24" t="str">
        <f>'Biomass from Ecopath'!B23</f>
        <v>Sockeye-Adult</v>
      </c>
      <c r="C24">
        <f>'Biomass from Ecopath'!C23</f>
        <v>0.18</v>
      </c>
      <c r="D24" s="2">
        <v>1</v>
      </c>
      <c r="E24" s="2">
        <v>5</v>
      </c>
      <c r="F24" s="17">
        <f t="shared" si="0"/>
        <v>4.8523963172507134E-4</v>
      </c>
      <c r="G24" s="14">
        <f t="shared" si="7"/>
        <v>0.89999999999999991</v>
      </c>
      <c r="H24" s="24">
        <f t="shared" si="1"/>
        <v>6.7970316989978338E-3</v>
      </c>
      <c r="I24" s="29">
        <f t="shared" si="8"/>
        <v>6.7970316989978338E-3</v>
      </c>
      <c r="J24" s="28">
        <f t="shared" si="9"/>
        <v>1</v>
      </c>
      <c r="K24" s="15">
        <f t="shared" si="12"/>
        <v>2.9411764705882353E-2</v>
      </c>
      <c r="L24" s="34" t="str">
        <f t="shared" si="10"/>
        <v>Sockeye-Adult</v>
      </c>
      <c r="M24" s="36">
        <f t="shared" si="14"/>
        <v>5.7774769441481582E-3</v>
      </c>
      <c r="N24" s="13">
        <f t="shared" si="11"/>
        <v>5.7774769441481582E-3</v>
      </c>
      <c r="O24" s="39">
        <f t="shared" si="15"/>
        <v>3.2097094134156436E-2</v>
      </c>
      <c r="P24" s="39">
        <f t="shared" si="16"/>
        <v>7.8858134216544442E-3</v>
      </c>
      <c r="Q24" s="2">
        <f t="shared" si="13"/>
        <v>-0.27849194654743153</v>
      </c>
    </row>
    <row r="25" spans="1:17" s="8" customFormat="1" x14ac:dyDescent="0.35">
      <c r="A25" s="9">
        <f>'Biomass from Ecopath'!A24</f>
        <v>0</v>
      </c>
      <c r="B25" s="8" t="str">
        <f>'Biomass from Ecopath'!B24</f>
        <v>CHINOOK-H</v>
      </c>
      <c r="C25" s="8">
        <f>'Biomass from Ecopath'!C24</f>
        <v>0</v>
      </c>
      <c r="D25" s="8">
        <v>0</v>
      </c>
      <c r="E25" s="9"/>
      <c r="F25" s="18">
        <f t="shared" si="0"/>
        <v>0</v>
      </c>
      <c r="G25" s="22">
        <f t="shared" si="7"/>
        <v>0</v>
      </c>
      <c r="H25" s="25">
        <f t="shared" si="1"/>
        <v>0</v>
      </c>
      <c r="I25" s="30">
        <f t="shared" si="8"/>
        <v>0</v>
      </c>
      <c r="J25" s="31">
        <f t="shared" si="9"/>
        <v>0</v>
      </c>
      <c r="K25" s="45">
        <f t="shared" si="12"/>
        <v>0</v>
      </c>
      <c r="L25" s="35" t="str">
        <f t="shared" si="10"/>
        <v>CHINOOK-H</v>
      </c>
      <c r="M25" s="37"/>
      <c r="N25" s="48"/>
      <c r="O25" s="41"/>
      <c r="P25" s="41"/>
      <c r="Q25" s="9">
        <f t="shared" si="13"/>
        <v>-1</v>
      </c>
    </row>
    <row r="26" spans="1:17" x14ac:dyDescent="0.35">
      <c r="A26" s="2">
        <f>'Biomass from Ecopath'!A25</f>
        <v>20</v>
      </c>
      <c r="B26" t="str">
        <f>'Biomass from Ecopath'!B25</f>
        <v>Chinook1-H-frsh</v>
      </c>
      <c r="C26">
        <f>'Biomass from Ecopath'!C25</f>
        <v>1.2999999999999999E-5</v>
      </c>
      <c r="D26" s="2">
        <v>0</v>
      </c>
      <c r="E26" s="2">
        <v>1</v>
      </c>
      <c r="F26" s="17">
        <f t="shared" si="0"/>
        <v>3.5045084513477375E-8</v>
      </c>
      <c r="G26" s="14">
        <f t="shared" si="7"/>
        <v>0</v>
      </c>
      <c r="H26" s="24">
        <f t="shared" si="1"/>
        <v>0</v>
      </c>
      <c r="I26" s="29">
        <f t="shared" si="8"/>
        <v>0</v>
      </c>
      <c r="J26" s="28">
        <f t="shared" si="9"/>
        <v>0</v>
      </c>
      <c r="K26" s="15">
        <f t="shared" si="12"/>
        <v>0</v>
      </c>
      <c r="L26" s="34" t="str">
        <f t="shared" si="10"/>
        <v>Chinook1-H-frsh</v>
      </c>
      <c r="M26" s="36">
        <f t="shared" ref="M26:M31" si="17">I26*(1-$F$2)</f>
        <v>0</v>
      </c>
      <c r="N26" s="13">
        <f t="shared" si="11"/>
        <v>0</v>
      </c>
      <c r="O26" s="39">
        <f t="shared" ref="O26:O31" si="18">M26/F26/$C$88</f>
        <v>0</v>
      </c>
      <c r="P26" s="39">
        <f t="shared" ref="P26:P31" si="19">O26/$O$87</f>
        <v>0</v>
      </c>
      <c r="Q26" s="2">
        <f t="shared" si="13"/>
        <v>-1</v>
      </c>
    </row>
    <row r="27" spans="1:17" x14ac:dyDescent="0.35">
      <c r="A27" s="2">
        <f>'Biomass from Ecopath'!A26</f>
        <v>21</v>
      </c>
      <c r="B27" t="str">
        <f>'Biomass from Ecopath'!B26</f>
        <v>Chinook2-H-emar1</v>
      </c>
      <c r="C27">
        <f>'Biomass from Ecopath'!C26</f>
        <v>3.1364380000000001E-4</v>
      </c>
      <c r="D27" s="2">
        <v>1</v>
      </c>
      <c r="E27" s="2">
        <v>65</v>
      </c>
      <c r="F27" s="17">
        <f t="shared" si="0"/>
        <v>8.4551334447139968E-7</v>
      </c>
      <c r="G27" s="14">
        <f t="shared" si="7"/>
        <v>2.0386847E-2</v>
      </c>
      <c r="H27" s="24">
        <f t="shared" si="1"/>
        <v>1.5396671700179879E-4</v>
      </c>
      <c r="I27" s="29">
        <f t="shared" si="8"/>
        <v>1.5396671700179879E-4</v>
      </c>
      <c r="J27" s="28">
        <f t="shared" si="9"/>
        <v>1</v>
      </c>
      <c r="K27" s="15">
        <f t="shared" si="12"/>
        <v>2.9411764705882353E-2</v>
      </c>
      <c r="L27" s="34" t="str">
        <f t="shared" si="10"/>
        <v>Chinook2-H-emar1</v>
      </c>
      <c r="M27" s="36">
        <f t="shared" si="17"/>
        <v>1.3087170945152898E-4</v>
      </c>
      <c r="N27" s="12">
        <f t="shared" si="11"/>
        <v>1.3087170945152898E-4</v>
      </c>
      <c r="O27" s="39">
        <f t="shared" si="18"/>
        <v>0.41726222374403377</v>
      </c>
      <c r="P27" s="39">
        <f t="shared" si="19"/>
        <v>0.10251557448150779</v>
      </c>
      <c r="Q27" s="2">
        <f t="shared" si="13"/>
        <v>0.78046122240333338</v>
      </c>
    </row>
    <row r="28" spans="1:17" x14ac:dyDescent="0.35">
      <c r="A28" s="2">
        <f>'Biomass from Ecopath'!A27</f>
        <v>22</v>
      </c>
      <c r="B28" t="str">
        <f>'Biomass from Ecopath'!B27</f>
        <v>Chinook3-H-emar2</v>
      </c>
      <c r="C28">
        <f>'Biomass from Ecopath'!C27</f>
        <v>3.9190960000000004E-3</v>
      </c>
      <c r="D28" s="2">
        <v>1</v>
      </c>
      <c r="E28" s="2">
        <v>41</v>
      </c>
      <c r="F28" s="17">
        <f t="shared" si="0"/>
        <v>1.056500388741778E-5</v>
      </c>
      <c r="G28" s="14">
        <f t="shared" si="7"/>
        <v>0.16068293600000003</v>
      </c>
      <c r="H28" s="24">
        <f t="shared" si="1"/>
        <v>1.2135188994222672E-3</v>
      </c>
      <c r="I28" s="29">
        <f t="shared" si="8"/>
        <v>1.2135188994222672E-3</v>
      </c>
      <c r="J28" s="28">
        <f t="shared" si="9"/>
        <v>1</v>
      </c>
      <c r="K28" s="15">
        <f t="shared" si="12"/>
        <v>2.9411764705882353E-2</v>
      </c>
      <c r="L28" s="34" t="str">
        <f t="shared" si="10"/>
        <v>Chinook3-H-emar2</v>
      </c>
      <c r="M28" s="36">
        <f t="shared" si="17"/>
        <v>1.0314910645089271E-3</v>
      </c>
      <c r="N28" s="12">
        <f t="shared" si="11"/>
        <v>1.0314910645089271E-3</v>
      </c>
      <c r="O28" s="39">
        <f t="shared" si="18"/>
        <v>0.26319617190008282</v>
      </c>
      <c r="P28" s="39">
        <f t="shared" si="19"/>
        <v>6.4663670057566444E-2</v>
      </c>
      <c r="Q28" s="2">
        <f t="shared" si="13"/>
        <v>0.66150597166136338</v>
      </c>
    </row>
    <row r="29" spans="1:17" x14ac:dyDescent="0.35">
      <c r="A29" s="2">
        <f>'Biomass from Ecopath'!A28</f>
        <v>23</v>
      </c>
      <c r="B29" t="str">
        <f>'Biomass from Ecopath'!B28</f>
        <v>Chinook4-H-emar3</v>
      </c>
      <c r="C29">
        <f>'Biomass from Ecopath'!C28</f>
        <v>7.9950490000000006E-3</v>
      </c>
      <c r="D29" s="2">
        <v>1</v>
      </c>
      <c r="E29" s="2">
        <v>13</v>
      </c>
      <c r="F29" s="17">
        <f t="shared" si="0"/>
        <v>2.1552859068799448E-5</v>
      </c>
      <c r="G29" s="14">
        <f t="shared" si="7"/>
        <v>0.10393563700000001</v>
      </c>
      <c r="H29" s="24">
        <f t="shared" si="1"/>
        <v>7.8494868816059138E-4</v>
      </c>
      <c r="I29" s="29">
        <f t="shared" si="8"/>
        <v>7.8494868816059138E-4</v>
      </c>
      <c r="J29" s="28">
        <f t="shared" si="9"/>
        <v>1</v>
      </c>
      <c r="K29" s="15">
        <f t="shared" si="12"/>
        <v>2.9411764705882353E-2</v>
      </c>
      <c r="L29" s="34" t="str">
        <f t="shared" si="10"/>
        <v>Chinook4-H-emar3</v>
      </c>
      <c r="M29" s="36">
        <f t="shared" si="17"/>
        <v>6.6720638493650264E-4</v>
      </c>
      <c r="N29" s="12">
        <f t="shared" si="11"/>
        <v>6.6720638493650264E-4</v>
      </c>
      <c r="O29" s="39">
        <f t="shared" si="18"/>
        <v>8.3452444748806739E-2</v>
      </c>
      <c r="P29" s="39">
        <f t="shared" si="19"/>
        <v>2.0503114896301553E-2</v>
      </c>
      <c r="Q29" s="2">
        <f t="shared" si="13"/>
        <v>0.19555713869369512</v>
      </c>
    </row>
    <row r="30" spans="1:17" x14ac:dyDescent="0.35">
      <c r="A30" s="2">
        <f>'Biomass from Ecopath'!A29</f>
        <v>24</v>
      </c>
      <c r="B30" t="str">
        <f>'Biomass from Ecopath'!B29</f>
        <v>Chinook5-H-mat</v>
      </c>
      <c r="C30">
        <f>'Biomass from Ecopath'!C29</f>
        <v>0.24278150000000001</v>
      </c>
      <c r="D30" s="2">
        <v>1</v>
      </c>
      <c r="E30" s="2">
        <v>2.1</v>
      </c>
      <c r="F30" s="17">
        <f t="shared" si="0"/>
        <v>6.5448447583144683E-4</v>
      </c>
      <c r="G30" s="14">
        <f t="shared" si="7"/>
        <v>0.50984115000000008</v>
      </c>
      <c r="H30" s="24">
        <f t="shared" si="1"/>
        <v>3.8504516200039002E-3</v>
      </c>
      <c r="I30" s="29">
        <f t="shared" si="8"/>
        <v>3.8504516200039002E-3</v>
      </c>
      <c r="J30" s="28">
        <f t="shared" si="9"/>
        <v>1</v>
      </c>
      <c r="K30" s="15">
        <f t="shared" si="12"/>
        <v>2.9411764705882353E-2</v>
      </c>
      <c r="L30" s="34" t="str">
        <f t="shared" si="10"/>
        <v>Chinook5-H-mat</v>
      </c>
      <c r="M30" s="36">
        <f t="shared" si="17"/>
        <v>3.2728838770033149E-3</v>
      </c>
      <c r="N30" s="12">
        <f t="shared" si="11"/>
        <v>3.2728838770033149E-3</v>
      </c>
      <c r="O30" s="39">
        <f t="shared" si="18"/>
        <v>1.3480779536345704E-2</v>
      </c>
      <c r="P30" s="39">
        <f t="shared" si="19"/>
        <v>3.3120416370948664E-3</v>
      </c>
      <c r="Q30" s="2">
        <f t="shared" si="13"/>
        <v>-0.61820626080276553</v>
      </c>
    </row>
    <row r="31" spans="1:17" x14ac:dyDescent="0.35">
      <c r="A31" s="2">
        <f>'Biomass from Ecopath'!A30</f>
        <v>25</v>
      </c>
      <c r="B31" t="str">
        <f>'Biomass from Ecopath'!B30</f>
        <v>Chinook6-H-spwn</v>
      </c>
      <c r="C31">
        <f>'Biomass from Ecopath'!C30</f>
        <v>0.30424639999999997</v>
      </c>
      <c r="D31" s="2">
        <v>1</v>
      </c>
      <c r="E31" s="2">
        <v>5</v>
      </c>
      <c r="F31" s="17">
        <f t="shared" si="0"/>
        <v>8.2018006160932636E-4</v>
      </c>
      <c r="G31" s="14">
        <f t="shared" si="7"/>
        <v>1.5212319999999999</v>
      </c>
      <c r="H31" s="24">
        <f t="shared" si="1"/>
        <v>1.1488735695033192E-2</v>
      </c>
      <c r="I31" s="29">
        <f t="shared" si="8"/>
        <v>1.1488735695033192E-2</v>
      </c>
      <c r="J31" s="28">
        <f t="shared" si="9"/>
        <v>1</v>
      </c>
      <c r="K31" s="15">
        <f t="shared" si="12"/>
        <v>2.9411764705882353E-2</v>
      </c>
      <c r="L31" s="34" t="str">
        <f t="shared" si="10"/>
        <v>Chinook6-H-spwn</v>
      </c>
      <c r="M31" s="36">
        <f t="shared" si="17"/>
        <v>9.7654253407782141E-3</v>
      </c>
      <c r="N31" s="12">
        <f t="shared" si="11"/>
        <v>9.7654253407782141E-3</v>
      </c>
      <c r="O31" s="39">
        <f t="shared" si="18"/>
        <v>3.2097094134156443E-2</v>
      </c>
      <c r="P31" s="39">
        <f t="shared" si="19"/>
        <v>7.8858134216544459E-3</v>
      </c>
      <c r="Q31" s="2">
        <f t="shared" si="13"/>
        <v>-0.27849194654743131</v>
      </c>
    </row>
    <row r="32" spans="1:17" s="8" customFormat="1" x14ac:dyDescent="0.35">
      <c r="A32" s="9">
        <f>'Biomass from Ecopath'!A31</f>
        <v>0</v>
      </c>
      <c r="B32" s="8" t="str">
        <f>'Biomass from Ecopath'!B31</f>
        <v>CHINOOK-WO</v>
      </c>
      <c r="C32" s="8">
        <f>'Biomass from Ecopath'!C31</f>
        <v>0</v>
      </c>
      <c r="E32" s="9"/>
      <c r="F32" s="18">
        <f t="shared" si="0"/>
        <v>0</v>
      </c>
      <c r="G32" s="22">
        <f t="shared" si="7"/>
        <v>0</v>
      </c>
      <c r="H32" s="25">
        <f t="shared" si="1"/>
        <v>0</v>
      </c>
      <c r="I32" s="30">
        <f t="shared" si="8"/>
        <v>0</v>
      </c>
      <c r="J32" s="31">
        <f t="shared" si="9"/>
        <v>0</v>
      </c>
      <c r="K32" s="45">
        <f t="shared" si="12"/>
        <v>0</v>
      </c>
      <c r="L32" s="35" t="str">
        <f t="shared" si="10"/>
        <v>CHINOOK-WO</v>
      </c>
      <c r="M32" s="37"/>
      <c r="N32" s="48"/>
      <c r="O32" s="41"/>
      <c r="P32" s="41"/>
      <c r="Q32" s="9">
        <f t="shared" si="13"/>
        <v>-1</v>
      </c>
    </row>
    <row r="33" spans="1:17" x14ac:dyDescent="0.35">
      <c r="A33" s="2">
        <f>'Biomass from Ecopath'!A32</f>
        <v>26</v>
      </c>
      <c r="B33" t="str">
        <f>'Biomass from Ecopath'!B32</f>
        <v>Chinook1-WO-frsh</v>
      </c>
      <c r="C33">
        <f>'Biomass from Ecopath'!C32</f>
        <v>6.6317280000000001E-5</v>
      </c>
      <c r="D33" s="2">
        <v>0</v>
      </c>
      <c r="E33" s="2">
        <v>1</v>
      </c>
      <c r="F33" s="17">
        <f t="shared" si="0"/>
        <v>1.7877651402338022E-7</v>
      </c>
      <c r="G33" s="14">
        <f t="shared" si="7"/>
        <v>0</v>
      </c>
      <c r="H33" s="24">
        <f t="shared" si="1"/>
        <v>0</v>
      </c>
      <c r="I33" s="29">
        <f t="shared" si="8"/>
        <v>0</v>
      </c>
      <c r="J33" s="28">
        <f t="shared" si="9"/>
        <v>0</v>
      </c>
      <c r="K33" s="15">
        <f t="shared" si="12"/>
        <v>0</v>
      </c>
      <c r="L33" s="34" t="str">
        <f t="shared" si="10"/>
        <v>Chinook1-WO-frsh</v>
      </c>
      <c r="M33" s="36">
        <f t="shared" ref="M33:M39" si="20">I33*(1-$F$2)</f>
        <v>0</v>
      </c>
      <c r="N33" s="13">
        <f t="shared" si="11"/>
        <v>0</v>
      </c>
      <c r="O33" s="39">
        <f t="shared" ref="O33:O39" si="21">M33/F33/$C$88</f>
        <v>0</v>
      </c>
      <c r="P33" s="39">
        <f t="shared" ref="P33:P39" si="22">O33/$O$87</f>
        <v>0</v>
      </c>
      <c r="Q33" s="2">
        <f t="shared" si="13"/>
        <v>-1</v>
      </c>
    </row>
    <row r="34" spans="1:17" x14ac:dyDescent="0.35">
      <c r="A34" s="2">
        <f>'Biomass from Ecopath'!A33</f>
        <v>27</v>
      </c>
      <c r="B34" t="str">
        <f>'Biomass from Ecopath'!B33</f>
        <v>Chinook2-WO-emar1</v>
      </c>
      <c r="C34">
        <f>'Biomass from Ecopath'!C33</f>
        <v>1.6000000000000001E-3</v>
      </c>
      <c r="D34" s="2">
        <v>1</v>
      </c>
      <c r="E34" s="2">
        <v>65</v>
      </c>
      <c r="F34" s="17">
        <f t="shared" si="0"/>
        <v>4.3132411708895232E-6</v>
      </c>
      <c r="G34" s="14">
        <f t="shared" si="7"/>
        <v>0.10400000000000001</v>
      </c>
      <c r="H34" s="24">
        <f t="shared" si="1"/>
        <v>7.8543477410641645E-4</v>
      </c>
      <c r="I34" s="29">
        <f t="shared" si="8"/>
        <v>7.8543477410641645E-4</v>
      </c>
      <c r="J34" s="28">
        <f t="shared" si="9"/>
        <v>1</v>
      </c>
      <c r="K34" s="15">
        <f t="shared" si="12"/>
        <v>2.9411764705882353E-2</v>
      </c>
      <c r="L34" s="34" t="str">
        <f t="shared" si="10"/>
        <v>Chinook2-WO-emar1</v>
      </c>
      <c r="M34" s="36">
        <f t="shared" si="20"/>
        <v>6.6761955799045391E-4</v>
      </c>
      <c r="N34" s="13">
        <f t="shared" si="11"/>
        <v>6.6761955799045391E-4</v>
      </c>
      <c r="O34" s="39">
        <f t="shared" si="21"/>
        <v>0.41726222374403371</v>
      </c>
      <c r="P34" s="39">
        <f t="shared" si="22"/>
        <v>0.10251557448150778</v>
      </c>
      <c r="Q34" s="2">
        <f t="shared" si="13"/>
        <v>0.78046122240333338</v>
      </c>
    </row>
    <row r="35" spans="1:17" x14ac:dyDescent="0.35">
      <c r="A35" s="2">
        <f>'Biomass from Ecopath'!A34</f>
        <v>28</v>
      </c>
      <c r="B35" t="str">
        <f>'Biomass from Ecopath'!B34</f>
        <v>Chinook3-WO-emar2</v>
      </c>
      <c r="C35">
        <f>'Biomass from Ecopath'!C34</f>
        <v>1.9992590000000001E-2</v>
      </c>
      <c r="D35" s="2">
        <v>1</v>
      </c>
      <c r="E35" s="2">
        <v>41</v>
      </c>
      <c r="F35" s="17">
        <f t="shared" si="0"/>
        <v>5.3895538937946366E-5</v>
      </c>
      <c r="G35" s="14">
        <f t="shared" si="7"/>
        <v>0.81969619000000005</v>
      </c>
      <c r="H35" s="24">
        <f t="shared" si="1"/>
        <v>6.1905566521975024E-3</v>
      </c>
      <c r="I35" s="29">
        <f t="shared" si="8"/>
        <v>6.1905566521975024E-3</v>
      </c>
      <c r="J35" s="28">
        <f t="shared" si="9"/>
        <v>1</v>
      </c>
      <c r="K35" s="15">
        <f t="shared" si="12"/>
        <v>2.9411764705882353E-2</v>
      </c>
      <c r="L35" s="34" t="str">
        <f t="shared" si="10"/>
        <v>Chinook3-WO-emar2</v>
      </c>
      <c r="M35" s="36">
        <f t="shared" si="20"/>
        <v>5.2619731543678766E-3</v>
      </c>
      <c r="N35" s="13">
        <f t="shared" si="11"/>
        <v>5.2619731543678766E-3</v>
      </c>
      <c r="O35" s="39">
        <f t="shared" si="21"/>
        <v>0.26319617190008282</v>
      </c>
      <c r="P35" s="39">
        <f t="shared" si="22"/>
        <v>6.4663670057566444E-2</v>
      </c>
      <c r="Q35" s="2">
        <f t="shared" si="13"/>
        <v>0.66150597166136338</v>
      </c>
    </row>
    <row r="36" spans="1:17" x14ac:dyDescent="0.35">
      <c r="A36" s="2">
        <f>'Biomass from Ecopath'!A35</f>
        <v>29</v>
      </c>
      <c r="B36" t="str">
        <f>'Biomass from Ecopath'!B35</f>
        <v>Chinook4-WO-emar3</v>
      </c>
      <c r="C36">
        <f>'Biomass from Ecopath'!C35</f>
        <v>4.0785370000000001E-2</v>
      </c>
      <c r="D36" s="2">
        <v>1</v>
      </c>
      <c r="E36" s="2">
        <v>13</v>
      </c>
      <c r="F36" s="17">
        <f t="shared" si="0"/>
        <v>1.0994821065872653E-4</v>
      </c>
      <c r="G36" s="14">
        <f t="shared" si="7"/>
        <v>0.53020981</v>
      </c>
      <c r="H36" s="24">
        <f t="shared" si="1"/>
        <v>4.0042809840995768E-3</v>
      </c>
      <c r="I36" s="29">
        <f t="shared" si="8"/>
        <v>4.0042809840995768E-3</v>
      </c>
      <c r="J36" s="28">
        <f t="shared" si="9"/>
        <v>1</v>
      </c>
      <c r="K36" s="15">
        <f t="shared" si="12"/>
        <v>2.9411764705882353E-2</v>
      </c>
      <c r="L36" s="34" t="str">
        <f t="shared" si="10"/>
        <v>Chinook4-WO-emar3</v>
      </c>
      <c r="M36" s="36">
        <f t="shared" si="20"/>
        <v>3.4036388364846403E-3</v>
      </c>
      <c r="N36" s="13">
        <f t="shared" si="11"/>
        <v>3.4036388364846403E-3</v>
      </c>
      <c r="O36" s="39">
        <f t="shared" si="21"/>
        <v>8.3452444748806739E-2</v>
      </c>
      <c r="P36" s="39">
        <f t="shared" si="22"/>
        <v>2.0503114896301553E-2</v>
      </c>
      <c r="Q36" s="2">
        <f t="shared" si="13"/>
        <v>0.19555713869369512</v>
      </c>
    </row>
    <row r="37" spans="1:17" x14ac:dyDescent="0.35">
      <c r="A37" s="2">
        <f>'Biomass from Ecopath'!A36</f>
        <v>30</v>
      </c>
      <c r="B37" t="str">
        <f>'Biomass from Ecopath'!B36</f>
        <v>Chinook5-WO-mat</v>
      </c>
      <c r="C37">
        <f>'Biomass from Ecopath'!C36</f>
        <v>1.2385079999999999</v>
      </c>
      <c r="D37" s="2">
        <v>1</v>
      </c>
      <c r="E37" s="2">
        <v>2.1</v>
      </c>
      <c r="F37" s="17">
        <f t="shared" si="0"/>
        <v>3.3387398100475259E-3</v>
      </c>
      <c r="G37" s="14">
        <f t="shared" si="7"/>
        <v>2.6008667999999999</v>
      </c>
      <c r="H37" s="24">
        <f t="shared" si="1"/>
        <v>1.9642415649412288E-2</v>
      </c>
      <c r="I37" s="29">
        <f t="shared" si="8"/>
        <v>1.9642415649412288E-2</v>
      </c>
      <c r="J37" s="28">
        <f t="shared" si="9"/>
        <v>1</v>
      </c>
      <c r="K37" s="15">
        <f t="shared" si="12"/>
        <v>2.9411764705882353E-2</v>
      </c>
      <c r="L37" s="34" t="str">
        <f t="shared" si="10"/>
        <v>Chinook5-WO-mat</v>
      </c>
      <c r="M37" s="36">
        <f t="shared" si="20"/>
        <v>1.6696053302000444E-2</v>
      </c>
      <c r="N37" s="13">
        <f t="shared" si="11"/>
        <v>1.6696053302000444E-2</v>
      </c>
      <c r="O37" s="39">
        <f t="shared" si="21"/>
        <v>1.3480779536345704E-2</v>
      </c>
      <c r="P37" s="39">
        <f t="shared" si="22"/>
        <v>3.3120416370948664E-3</v>
      </c>
      <c r="Q37" s="2">
        <f t="shared" si="13"/>
        <v>-0.61820626080276553</v>
      </c>
    </row>
    <row r="38" spans="1:17" x14ac:dyDescent="0.35">
      <c r="A38" s="2">
        <f>'Biomass from Ecopath'!A37</f>
        <v>31</v>
      </c>
      <c r="B38" t="str">
        <f>'Biomass from Ecopath'!B37</f>
        <v>Chinook6-WO-spwn</v>
      </c>
      <c r="C38">
        <f>'Biomass from Ecopath'!C37</f>
        <v>0.6532715</v>
      </c>
      <c r="D38" s="2">
        <v>1</v>
      </c>
      <c r="E38" s="2">
        <v>5</v>
      </c>
      <c r="F38" s="17">
        <f t="shared" si="0"/>
        <v>1.7610734559804721E-3</v>
      </c>
      <c r="G38" s="14">
        <f t="shared" si="7"/>
        <v>3.2663574999999998</v>
      </c>
      <c r="H38" s="24">
        <f t="shared" si="1"/>
        <v>2.4668372741954797E-2</v>
      </c>
      <c r="I38" s="29">
        <f t="shared" si="8"/>
        <v>2.4668372741954797E-2</v>
      </c>
      <c r="J38" s="28">
        <f t="shared" si="9"/>
        <v>1</v>
      </c>
      <c r="K38" s="15">
        <f t="shared" si="12"/>
        <v>2.9411764705882353E-2</v>
      </c>
      <c r="L38" s="34" t="str">
        <f t="shared" si="10"/>
        <v>Chinook6-WO-spwn</v>
      </c>
      <c r="M38" s="36">
        <f t="shared" si="20"/>
        <v>2.0968116830661576E-2</v>
      </c>
      <c r="N38" s="13">
        <f t="shared" si="11"/>
        <v>2.0968116830661576E-2</v>
      </c>
      <c r="O38" s="39">
        <f t="shared" si="21"/>
        <v>3.2097094134156436E-2</v>
      </c>
      <c r="P38" s="39">
        <f t="shared" si="22"/>
        <v>7.8858134216544442E-3</v>
      </c>
      <c r="Q38" s="2">
        <f t="shared" si="13"/>
        <v>-0.27849194654743153</v>
      </c>
    </row>
    <row r="39" spans="1:17" x14ac:dyDescent="0.35">
      <c r="A39" s="2">
        <f>'Biomass from Ecopath'!A38</f>
        <v>32</v>
      </c>
      <c r="B39" t="str">
        <f>'Biomass from Ecopath'!B38</f>
        <v>Chinook7-WO-mori</v>
      </c>
      <c r="C39">
        <f>'Biomass from Ecopath'!C38</f>
        <v>0.69159499999999996</v>
      </c>
      <c r="D39" s="2">
        <v>0</v>
      </c>
      <c r="E39" s="2">
        <v>1</v>
      </c>
      <c r="F39" s="17">
        <f t="shared" si="0"/>
        <v>1.8643850172383374E-3</v>
      </c>
      <c r="G39" s="14">
        <f t="shared" si="7"/>
        <v>0</v>
      </c>
      <c r="H39" s="24">
        <f t="shared" si="1"/>
        <v>0</v>
      </c>
      <c r="I39" s="29">
        <f t="shared" si="8"/>
        <v>0</v>
      </c>
      <c r="J39" s="28">
        <f t="shared" si="9"/>
        <v>0</v>
      </c>
      <c r="K39" s="15">
        <f t="shared" si="12"/>
        <v>0</v>
      </c>
      <c r="L39" s="34" t="str">
        <f t="shared" si="10"/>
        <v>Chinook7-WO-mori</v>
      </c>
      <c r="M39" s="36">
        <f t="shared" si="20"/>
        <v>0</v>
      </c>
      <c r="N39" s="13">
        <f t="shared" si="11"/>
        <v>0</v>
      </c>
      <c r="O39" s="39">
        <f t="shared" si="21"/>
        <v>0</v>
      </c>
      <c r="P39" s="39">
        <f t="shared" si="22"/>
        <v>0</v>
      </c>
      <c r="Q39" s="2">
        <f t="shared" si="13"/>
        <v>-1</v>
      </c>
    </row>
    <row r="40" spans="1:17" s="8" customFormat="1" x14ac:dyDescent="0.35">
      <c r="A40" s="9">
        <f>'Biomass from Ecopath'!A39</f>
        <v>0</v>
      </c>
      <c r="B40" s="8" t="str">
        <f>'Biomass from Ecopath'!B39</f>
        <v>CHINOOK-WS</v>
      </c>
      <c r="C40" s="8">
        <f>'Biomass from Ecopath'!C39</f>
        <v>0</v>
      </c>
      <c r="E40" s="9"/>
      <c r="F40" s="18">
        <f t="shared" ref="F40:F71" si="23">C40/$C$88</f>
        <v>0</v>
      </c>
      <c r="G40" s="22">
        <f t="shared" si="7"/>
        <v>0</v>
      </c>
      <c r="H40" s="25">
        <f t="shared" ref="H40:H71" si="24">G40/$G$88</f>
        <v>0</v>
      </c>
      <c r="I40" s="30">
        <f t="shared" si="8"/>
        <v>0</v>
      </c>
      <c r="J40" s="31">
        <f t="shared" si="9"/>
        <v>0</v>
      </c>
      <c r="K40" s="45">
        <f t="shared" si="12"/>
        <v>0</v>
      </c>
      <c r="L40" s="35" t="str">
        <f t="shared" si="10"/>
        <v>CHINOOK-WS</v>
      </c>
      <c r="M40" s="37"/>
      <c r="N40" s="48"/>
      <c r="O40" s="41"/>
      <c r="P40" s="41"/>
      <c r="Q40" s="9">
        <f t="shared" si="13"/>
        <v>-1</v>
      </c>
    </row>
    <row r="41" spans="1:17" x14ac:dyDescent="0.35">
      <c r="A41" s="2">
        <f>'Biomass from Ecopath'!A40</f>
        <v>33</v>
      </c>
      <c r="B41" t="str">
        <f>'Biomass from Ecopath'!B40</f>
        <v>Chinook1-WS-frsh</v>
      </c>
      <c r="C41">
        <f>'Biomass from Ecopath'!C40</f>
        <v>1.431089E-2</v>
      </c>
      <c r="D41" s="2">
        <v>0</v>
      </c>
      <c r="E41" s="2">
        <v>1</v>
      </c>
      <c r="F41" s="17">
        <f t="shared" si="23"/>
        <v>3.8578949962544482E-5</v>
      </c>
      <c r="G41" s="14">
        <f t="shared" si="7"/>
        <v>0</v>
      </c>
      <c r="H41" s="24">
        <f t="shared" si="24"/>
        <v>0</v>
      </c>
      <c r="I41" s="29">
        <f t="shared" si="8"/>
        <v>0</v>
      </c>
      <c r="J41" s="28">
        <f t="shared" si="9"/>
        <v>0</v>
      </c>
      <c r="K41" s="15">
        <f t="shared" si="12"/>
        <v>0</v>
      </c>
      <c r="L41" s="34" t="str">
        <f t="shared" si="10"/>
        <v>Chinook1-WS-frsh</v>
      </c>
      <c r="M41" s="36">
        <f>I41*(1-$F$2)</f>
        <v>0</v>
      </c>
      <c r="N41" s="13">
        <f t="shared" si="11"/>
        <v>0</v>
      </c>
      <c r="O41" s="39">
        <f>M41/F41/$C$88</f>
        <v>0</v>
      </c>
      <c r="P41" s="39">
        <f>O41/$O$87</f>
        <v>0</v>
      </c>
      <c r="Q41" s="2">
        <f t="shared" si="13"/>
        <v>-1</v>
      </c>
    </row>
    <row r="42" spans="1:17" x14ac:dyDescent="0.35">
      <c r="A42" s="2">
        <f>'Biomass from Ecopath'!A41</f>
        <v>34</v>
      </c>
      <c r="B42" t="str">
        <f>'Biomass from Ecopath'!B41</f>
        <v>Chinook2-WS-emar</v>
      </c>
      <c r="C42">
        <f>'Biomass from Ecopath'!C41</f>
        <v>2.8000000000000001E-2</v>
      </c>
      <c r="D42" s="2">
        <v>1</v>
      </c>
      <c r="E42" s="2">
        <v>80</v>
      </c>
      <c r="F42" s="17">
        <f t="shared" si="23"/>
        <v>7.5481720490566667E-5</v>
      </c>
      <c r="G42" s="14">
        <f t="shared" si="7"/>
        <v>2.2400000000000002</v>
      </c>
      <c r="H42" s="24">
        <f t="shared" si="24"/>
        <v>1.691705667306128E-2</v>
      </c>
      <c r="I42" s="29">
        <f t="shared" si="8"/>
        <v>1.691705667306128E-2</v>
      </c>
      <c r="J42" s="28">
        <f t="shared" si="9"/>
        <v>1</v>
      </c>
      <c r="K42" s="15">
        <f t="shared" si="12"/>
        <v>2.9411764705882353E-2</v>
      </c>
      <c r="L42" s="34" t="str">
        <f t="shared" si="10"/>
        <v>Chinook2-WS-emar</v>
      </c>
      <c r="M42" s="36">
        <f>I42*(1-$F$2)</f>
        <v>1.4379498172102087E-2</v>
      </c>
      <c r="N42" s="13">
        <f t="shared" si="11"/>
        <v>1.4379498172102087E-2</v>
      </c>
      <c r="O42" s="39">
        <f>M42/F42/$C$88</f>
        <v>0.51355350614650308</v>
      </c>
      <c r="P42" s="39">
        <f>O42/$O$87</f>
        <v>0.12617301474647113</v>
      </c>
      <c r="Q42" s="2">
        <f t="shared" si="13"/>
        <v>0.82225038297735831</v>
      </c>
    </row>
    <row r="43" spans="1:17" x14ac:dyDescent="0.35">
      <c r="A43" s="2">
        <f>'Biomass from Ecopath'!A42</f>
        <v>35</v>
      </c>
      <c r="B43" t="str">
        <f>'Biomass from Ecopath'!B42</f>
        <v>Chinook3-WS-mar</v>
      </c>
      <c r="C43">
        <f>'Biomass from Ecopath'!C42</f>
        <v>1.6438089999999999E-2</v>
      </c>
      <c r="D43" s="2">
        <v>1</v>
      </c>
      <c r="E43" s="2">
        <v>10</v>
      </c>
      <c r="F43" s="17">
        <f t="shared" si="23"/>
        <v>4.4313404099242099E-5</v>
      </c>
      <c r="G43" s="14">
        <f t="shared" si="7"/>
        <v>0.1643809</v>
      </c>
      <c r="H43" s="24">
        <f t="shared" si="24"/>
        <v>1.2414468755664368E-3</v>
      </c>
      <c r="I43" s="29">
        <f t="shared" si="8"/>
        <v>1.2414468755664368E-3</v>
      </c>
      <c r="J43" s="28">
        <f t="shared" si="9"/>
        <v>1</v>
      </c>
      <c r="K43" s="15">
        <f t="shared" si="12"/>
        <v>2.9411764705882353E-2</v>
      </c>
      <c r="L43" s="34" t="str">
        <f t="shared" si="10"/>
        <v>Chinook3-WS-mar</v>
      </c>
      <c r="M43" s="36">
        <f>I43*(1-$F$2)</f>
        <v>1.0552298442314714E-3</v>
      </c>
      <c r="N43" s="13">
        <f t="shared" si="11"/>
        <v>1.0552298442314714E-3</v>
      </c>
      <c r="O43" s="39">
        <f>M43/F43/$C$88</f>
        <v>6.4194188268312885E-2</v>
      </c>
      <c r="P43" s="39">
        <f>O43/$O$87</f>
        <v>1.5771626843308892E-2</v>
      </c>
      <c r="Q43" s="2">
        <f t="shared" si="13"/>
        <v>6.4427870019864511E-2</v>
      </c>
    </row>
    <row r="44" spans="1:17" x14ac:dyDescent="0.35">
      <c r="A44" s="2">
        <f>'Biomass from Ecopath'!A43</f>
        <v>36</v>
      </c>
      <c r="B44" t="str">
        <f>'Biomass from Ecopath'!B43</f>
        <v>Chinook4-WS-spwn</v>
      </c>
      <c r="C44">
        <f>'Biomass from Ecopath'!C43</f>
        <v>1.215135E-3</v>
      </c>
      <c r="D44" s="2">
        <v>1</v>
      </c>
      <c r="E44" s="2">
        <v>1</v>
      </c>
      <c r="F44" s="17">
        <f t="shared" si="23"/>
        <v>3.2757314438680255E-6</v>
      </c>
      <c r="G44" s="14">
        <f t="shared" si="7"/>
        <v>1.215135E-3</v>
      </c>
      <c r="H44" s="24">
        <f t="shared" si="24"/>
        <v>9.1770123484019255E-6</v>
      </c>
      <c r="I44" s="29">
        <f t="shared" si="8"/>
        <v>9.1770123484019255E-6</v>
      </c>
      <c r="J44" s="28">
        <f t="shared" si="9"/>
        <v>1</v>
      </c>
      <c r="K44" s="15">
        <f t="shared" si="12"/>
        <v>2.9411764705882353E-2</v>
      </c>
      <c r="L44" s="34" t="str">
        <f t="shared" si="10"/>
        <v>Chinook4-WS-spwn</v>
      </c>
      <c r="M44" s="36">
        <f>I44*(1-$F$2)</f>
        <v>7.8004604961416357E-6</v>
      </c>
      <c r="N44" s="13">
        <f t="shared" si="11"/>
        <v>7.8004604961416357E-6</v>
      </c>
      <c r="O44" s="39">
        <f>M44/F44/$C$88</f>
        <v>6.4194188268312871E-3</v>
      </c>
      <c r="P44" s="39">
        <f>O44/$O$87</f>
        <v>1.5771626843308886E-3</v>
      </c>
      <c r="Q44" s="2">
        <f t="shared" si="13"/>
        <v>-0.79830977913500456</v>
      </c>
    </row>
    <row r="45" spans="1:17" x14ac:dyDescent="0.35">
      <c r="A45" s="2">
        <f>'Biomass from Ecopath'!A44</f>
        <v>37</v>
      </c>
      <c r="B45" t="str">
        <f>'Biomass from Ecopath'!B44</f>
        <v>Chinook5-WS-mori</v>
      </c>
      <c r="C45">
        <f>'Biomass from Ecopath'!C44</f>
        <v>4.0151500000000002E-4</v>
      </c>
      <c r="D45" s="2">
        <v>0</v>
      </c>
      <c r="E45" s="2">
        <v>1</v>
      </c>
      <c r="F45" s="17">
        <f t="shared" si="23"/>
        <v>1.0823943929560668E-6</v>
      </c>
      <c r="G45" s="14">
        <f t="shared" si="7"/>
        <v>0</v>
      </c>
      <c r="H45" s="24">
        <f t="shared" si="24"/>
        <v>0</v>
      </c>
      <c r="I45" s="29">
        <f t="shared" si="8"/>
        <v>0</v>
      </c>
      <c r="J45" s="28">
        <f t="shared" si="9"/>
        <v>0</v>
      </c>
      <c r="K45" s="15">
        <f t="shared" si="12"/>
        <v>0</v>
      </c>
      <c r="L45" s="34" t="str">
        <f t="shared" si="10"/>
        <v>Chinook5-WS-mori</v>
      </c>
      <c r="M45" s="36">
        <f>I45*(1-$F$2)</f>
        <v>0</v>
      </c>
      <c r="N45" s="13">
        <f t="shared" si="11"/>
        <v>0</v>
      </c>
      <c r="O45" s="39">
        <f>M45/F45/$C$88</f>
        <v>0</v>
      </c>
      <c r="P45" s="39">
        <f>O45/$O$87</f>
        <v>0</v>
      </c>
      <c r="Q45" s="2">
        <f t="shared" si="13"/>
        <v>-1</v>
      </c>
    </row>
    <row r="46" spans="1:17" s="8" customFormat="1" x14ac:dyDescent="0.35">
      <c r="A46" s="9">
        <f>'Biomass from Ecopath'!A45</f>
        <v>0</v>
      </c>
      <c r="B46" s="8" t="str">
        <f>'Biomass from Ecopath'!B45</f>
        <v>COHO-H</v>
      </c>
      <c r="C46" s="8">
        <f>'Biomass from Ecopath'!C45</f>
        <v>0</v>
      </c>
      <c r="E46" s="9"/>
      <c r="F46" s="18">
        <f t="shared" si="23"/>
        <v>0</v>
      </c>
      <c r="G46" s="22">
        <f t="shared" si="7"/>
        <v>0</v>
      </c>
      <c r="H46" s="25">
        <f t="shared" si="24"/>
        <v>0</v>
      </c>
      <c r="I46" s="30">
        <f t="shared" si="8"/>
        <v>0</v>
      </c>
      <c r="J46" s="31">
        <f t="shared" si="9"/>
        <v>0</v>
      </c>
      <c r="K46" s="45">
        <f t="shared" ref="K46:K72" si="25">J46/$J$88</f>
        <v>0</v>
      </c>
      <c r="L46" s="35" t="str">
        <f t="shared" si="10"/>
        <v>COHO-H</v>
      </c>
      <c r="M46" s="37"/>
      <c r="N46" s="48"/>
      <c r="O46" s="41"/>
      <c r="P46" s="41"/>
      <c r="Q46" s="9">
        <f t="shared" ref="Q46:Q72" si="26">($A$83*P46-1)/(($A$83-2)*P46+1)</f>
        <v>-1</v>
      </c>
    </row>
    <row r="47" spans="1:17" x14ac:dyDescent="0.35">
      <c r="A47" s="2">
        <f>'Biomass from Ecopath'!A46</f>
        <v>38</v>
      </c>
      <c r="B47" t="str">
        <f>'Biomass from Ecopath'!B46</f>
        <v>Coho1-H-frsh</v>
      </c>
      <c r="C47">
        <f>'Biomass from Ecopath'!C46</f>
        <v>1.0999999999999999E-2</v>
      </c>
      <c r="D47" s="2">
        <v>0</v>
      </c>
      <c r="E47" s="2">
        <v>1</v>
      </c>
      <c r="F47" s="17">
        <f t="shared" si="23"/>
        <v>2.965353304986547E-5</v>
      </c>
      <c r="G47" s="14">
        <f t="shared" si="7"/>
        <v>0</v>
      </c>
      <c r="H47" s="24">
        <f t="shared" si="24"/>
        <v>0</v>
      </c>
      <c r="I47" s="29">
        <f t="shared" si="8"/>
        <v>0</v>
      </c>
      <c r="J47" s="28">
        <f t="shared" si="9"/>
        <v>0</v>
      </c>
      <c r="K47" s="15">
        <f t="shared" si="25"/>
        <v>0</v>
      </c>
      <c r="L47" s="34" t="str">
        <f t="shared" si="10"/>
        <v>Coho1-H-frsh</v>
      </c>
      <c r="M47" s="36">
        <f>I47*(1-$F$2)</f>
        <v>0</v>
      </c>
      <c r="N47" s="49">
        <f t="shared" si="11"/>
        <v>0</v>
      </c>
      <c r="O47" s="39">
        <f>M47/F47/$C$88</f>
        <v>0</v>
      </c>
      <c r="P47" s="39">
        <f>O47/$O$87</f>
        <v>0</v>
      </c>
      <c r="Q47" s="2">
        <f t="shared" si="26"/>
        <v>-1</v>
      </c>
    </row>
    <row r="48" spans="1:17" x14ac:dyDescent="0.35">
      <c r="A48" s="2">
        <f>'Biomass from Ecopath'!A47</f>
        <v>39</v>
      </c>
      <c r="B48" t="str">
        <f>'Biomass from Ecopath'!B47</f>
        <v>Coho2-H-emar</v>
      </c>
      <c r="C48">
        <f>'Biomass from Ecopath'!C47</f>
        <v>9.619318E-3</v>
      </c>
      <c r="D48" s="2">
        <v>1</v>
      </c>
      <c r="E48" s="2">
        <v>80</v>
      </c>
      <c r="F48" s="17">
        <f t="shared" si="23"/>
        <v>2.5931524020924166E-5</v>
      </c>
      <c r="G48" s="14">
        <f t="shared" si="7"/>
        <v>0.76954544000000003</v>
      </c>
      <c r="H48" s="24">
        <f t="shared" si="24"/>
        <v>5.8118052772213732E-3</v>
      </c>
      <c r="I48" s="29">
        <f t="shared" si="8"/>
        <v>5.8118052772213732E-3</v>
      </c>
      <c r="J48" s="28">
        <f t="shared" si="9"/>
        <v>1</v>
      </c>
      <c r="K48" s="15">
        <f t="shared" si="25"/>
        <v>2.9411764705882353E-2</v>
      </c>
      <c r="L48" s="34" t="str">
        <f t="shared" si="10"/>
        <v>Coho2-H-emar</v>
      </c>
      <c r="M48" s="36">
        <f>I48*(1-$F$2)</f>
        <v>4.9400344856381671E-3</v>
      </c>
      <c r="N48" s="49">
        <f t="shared" si="11"/>
        <v>4.9400344856381671E-3</v>
      </c>
      <c r="O48" s="39">
        <f>M48/F48/$C$88</f>
        <v>0.51355350614650308</v>
      </c>
      <c r="P48" s="39">
        <f>O48/$O$87</f>
        <v>0.12617301474647113</v>
      </c>
      <c r="Q48" s="2">
        <f t="shared" si="26"/>
        <v>0.82225038297735831</v>
      </c>
    </row>
    <row r="49" spans="1:17" x14ac:dyDescent="0.35">
      <c r="A49" s="2">
        <f>'Biomass from Ecopath'!A48</f>
        <v>40</v>
      </c>
      <c r="B49" t="str">
        <f>'Biomass from Ecopath'!B48</f>
        <v>Coho3-H-mar</v>
      </c>
      <c r="C49">
        <f>'Biomass from Ecopath'!C48</f>
        <v>2.7441039999999998E-3</v>
      </c>
      <c r="D49" s="2">
        <v>1</v>
      </c>
      <c r="E49" s="2">
        <v>6.5</v>
      </c>
      <c r="F49" s="17">
        <f t="shared" si="23"/>
        <v>7.3974889687516398E-6</v>
      </c>
      <c r="G49" s="14">
        <f t="shared" si="7"/>
        <v>1.7836675999999999E-2</v>
      </c>
      <c r="H49" s="24">
        <f t="shared" si="24"/>
        <v>1.3470716908528209E-4</v>
      </c>
      <c r="I49" s="29">
        <f t="shared" si="8"/>
        <v>1.3470716908528209E-4</v>
      </c>
      <c r="J49" s="28">
        <f t="shared" si="9"/>
        <v>1</v>
      </c>
      <c r="K49" s="15">
        <f t="shared" si="25"/>
        <v>2.9411764705882353E-2</v>
      </c>
      <c r="L49" s="34" t="str">
        <f t="shared" si="10"/>
        <v>Coho3-H-mar</v>
      </c>
      <c r="M49" s="36">
        <f>I49*(1-$F$2)</f>
        <v>1.1450109372248978E-4</v>
      </c>
      <c r="N49" s="49">
        <f t="shared" si="11"/>
        <v>1.1450109372248978E-4</v>
      </c>
      <c r="O49" s="39">
        <f>M49/F49/$C$88</f>
        <v>4.172622237440337E-2</v>
      </c>
      <c r="P49" s="39">
        <f>O49/$O$87</f>
        <v>1.0251557448150777E-2</v>
      </c>
      <c r="Q49" s="2">
        <f t="shared" si="26"/>
        <v>-0.15247233827647952</v>
      </c>
    </row>
    <row r="50" spans="1:17" x14ac:dyDescent="0.35">
      <c r="A50" s="2">
        <f>'Biomass from Ecopath'!A49</f>
        <v>41</v>
      </c>
      <c r="B50" t="str">
        <f>'Biomass from Ecopath'!B49</f>
        <v>Coho4-H-spwn</v>
      </c>
      <c r="C50">
        <f>'Biomass from Ecopath'!C49</f>
        <v>8.3813509999999998E-4</v>
      </c>
      <c r="D50" s="2">
        <v>1</v>
      </c>
      <c r="E50" s="2">
        <v>14</v>
      </c>
      <c r="F50" s="17">
        <f t="shared" si="23"/>
        <v>2.259424262554755E-6</v>
      </c>
      <c r="G50" s="14">
        <f t="shared" si="7"/>
        <v>1.17338914E-2</v>
      </c>
      <c r="H50" s="24">
        <f t="shared" si="24"/>
        <v>8.8617368664886754E-5</v>
      </c>
      <c r="I50" s="29">
        <f t="shared" si="8"/>
        <v>8.8617368664886754E-5</v>
      </c>
      <c r="J50" s="28">
        <f t="shared" si="9"/>
        <v>1</v>
      </c>
      <c r="K50" s="15">
        <f t="shared" si="25"/>
        <v>2.9411764705882353E-2</v>
      </c>
      <c r="L50" s="34" t="str">
        <f t="shared" si="10"/>
        <v>Coho4-H-spwn</v>
      </c>
      <c r="M50" s="36">
        <f>I50*(1-$F$2)</f>
        <v>7.5324763365153735E-5</v>
      </c>
      <c r="N50" s="49">
        <f t="shared" si="11"/>
        <v>7.5324763365153735E-5</v>
      </c>
      <c r="O50" s="39">
        <f>M50/F50/$C$88</f>
        <v>8.9871863575638034E-2</v>
      </c>
      <c r="P50" s="39">
        <f>O50/$O$87</f>
        <v>2.2080277580632444E-2</v>
      </c>
      <c r="Q50" s="2">
        <f t="shared" si="26"/>
        <v>0.23168427248226517</v>
      </c>
    </row>
    <row r="51" spans="1:17" s="8" customFormat="1" x14ac:dyDescent="0.35">
      <c r="A51" s="9">
        <f>'Biomass from Ecopath'!A50</f>
        <v>0</v>
      </c>
      <c r="B51" s="8" t="str">
        <f>'Biomass from Ecopath'!B50</f>
        <v>COHO-W</v>
      </c>
      <c r="C51" s="8">
        <f>'Biomass from Ecopath'!C50</f>
        <v>0</v>
      </c>
      <c r="E51" s="9"/>
      <c r="F51" s="18">
        <f t="shared" si="23"/>
        <v>0</v>
      </c>
      <c r="G51" s="22">
        <f t="shared" si="7"/>
        <v>0</v>
      </c>
      <c r="H51" s="25">
        <f t="shared" si="24"/>
        <v>0</v>
      </c>
      <c r="I51" s="30">
        <f t="shared" si="8"/>
        <v>0</v>
      </c>
      <c r="J51" s="31">
        <f t="shared" si="9"/>
        <v>0</v>
      </c>
      <c r="K51" s="45">
        <f t="shared" si="25"/>
        <v>0</v>
      </c>
      <c r="L51" s="35" t="str">
        <f t="shared" si="10"/>
        <v>COHO-W</v>
      </c>
      <c r="M51" s="37"/>
      <c r="N51" s="48"/>
      <c r="O51" s="41"/>
      <c r="P51" s="41"/>
      <c r="Q51" s="9">
        <f t="shared" si="26"/>
        <v>-1</v>
      </c>
    </row>
    <row r="52" spans="1:17" x14ac:dyDescent="0.35">
      <c r="A52" s="2">
        <f>'Biomass from Ecopath'!A51</f>
        <v>42</v>
      </c>
      <c r="B52" t="str">
        <f>'Biomass from Ecopath'!B51</f>
        <v>Coho1-W-frsh</v>
      </c>
      <c r="C52">
        <f>'Biomass from Ecopath'!C51</f>
        <v>4.9171890000000003E-2</v>
      </c>
      <c r="D52" s="2">
        <v>0</v>
      </c>
      <c r="E52" s="2">
        <v>1</v>
      </c>
      <c r="F52" s="17">
        <f t="shared" si="23"/>
        <v>1.3255638774903179E-4</v>
      </c>
      <c r="G52" s="14">
        <f t="shared" si="7"/>
        <v>0</v>
      </c>
      <c r="H52" s="24">
        <f t="shared" si="24"/>
        <v>0</v>
      </c>
      <c r="I52" s="29">
        <f t="shared" si="8"/>
        <v>0</v>
      </c>
      <c r="J52" s="28">
        <f t="shared" si="9"/>
        <v>0</v>
      </c>
      <c r="K52" s="15">
        <f t="shared" si="25"/>
        <v>0</v>
      </c>
      <c r="L52" s="34" t="str">
        <f t="shared" si="10"/>
        <v>Coho1-W-frsh</v>
      </c>
      <c r="M52" s="36">
        <f>I52*(1-$F$2)</f>
        <v>0</v>
      </c>
      <c r="N52" s="13">
        <f t="shared" si="11"/>
        <v>0</v>
      </c>
      <c r="O52" s="39">
        <f>M52/F52/$C$88</f>
        <v>0</v>
      </c>
      <c r="P52" s="39">
        <f>O52/$O$87</f>
        <v>0</v>
      </c>
      <c r="Q52" s="2">
        <f t="shared" si="26"/>
        <v>-1</v>
      </c>
    </row>
    <row r="53" spans="1:17" x14ac:dyDescent="0.35">
      <c r="A53" s="2">
        <f>'Biomass from Ecopath'!A52</f>
        <v>43</v>
      </c>
      <c r="B53" t="str">
        <f>'Biomass from Ecopath'!B52</f>
        <v>Coho2-W-emar</v>
      </c>
      <c r="C53">
        <f>'Biomass from Ecopath'!C52</f>
        <v>4.2999999999999997E-2</v>
      </c>
      <c r="D53" s="2">
        <v>1</v>
      </c>
      <c r="E53" s="2">
        <v>80</v>
      </c>
      <c r="F53" s="17">
        <f t="shared" si="23"/>
        <v>1.1591835646765593E-4</v>
      </c>
      <c r="G53" s="14">
        <f t="shared" si="7"/>
        <v>3.4399999999999995</v>
      </c>
      <c r="H53" s="24">
        <f t="shared" si="24"/>
        <v>2.5979765605058387E-2</v>
      </c>
      <c r="I53" s="29">
        <f t="shared" si="8"/>
        <v>2.5979765605058387E-2</v>
      </c>
      <c r="J53" s="28">
        <f t="shared" si="9"/>
        <v>1</v>
      </c>
      <c r="K53" s="15">
        <f t="shared" si="25"/>
        <v>2.9411764705882353E-2</v>
      </c>
      <c r="L53" s="34" t="str">
        <f t="shared" si="10"/>
        <v>Coho2-W-emar</v>
      </c>
      <c r="M53" s="36">
        <f>I53*(1-$F$2)</f>
        <v>2.208280076429963E-2</v>
      </c>
      <c r="N53" s="13">
        <f t="shared" si="11"/>
        <v>2.208280076429963E-2</v>
      </c>
      <c r="O53" s="39">
        <f>M53/F53/$C$88</f>
        <v>0.51355350614650308</v>
      </c>
      <c r="P53" s="39">
        <f>O53/$O$87</f>
        <v>0.12617301474647113</v>
      </c>
      <c r="Q53" s="2">
        <f t="shared" si="26"/>
        <v>0.82225038297735831</v>
      </c>
    </row>
    <row r="54" spans="1:17" x14ac:dyDescent="0.35">
      <c r="A54" s="2">
        <f>'Biomass from Ecopath'!A53</f>
        <v>44</v>
      </c>
      <c r="B54" t="str">
        <f>'Biomass from Ecopath'!B53</f>
        <v>Coho3-W-mar</v>
      </c>
      <c r="C54">
        <f>'Biomass from Ecopath'!C53</f>
        <v>1.2266610000000001E-2</v>
      </c>
      <c r="D54" s="2">
        <v>1</v>
      </c>
      <c r="E54" s="2">
        <v>6.5</v>
      </c>
      <c r="F54" s="17">
        <f t="shared" si="23"/>
        <v>3.3068029549528212E-5</v>
      </c>
      <c r="G54" s="14">
        <f t="shared" si="7"/>
        <v>7.9732965000000003E-2</v>
      </c>
      <c r="H54" s="24">
        <f t="shared" si="24"/>
        <v>6.0216387840009438E-4</v>
      </c>
      <c r="I54" s="29">
        <f t="shared" si="8"/>
        <v>6.0216387840009438E-4</v>
      </c>
      <c r="J54" s="28">
        <f t="shared" si="9"/>
        <v>1</v>
      </c>
      <c r="K54" s="15">
        <f t="shared" si="25"/>
        <v>2.9411764705882353E-2</v>
      </c>
      <c r="L54" s="34" t="str">
        <f t="shared" si="10"/>
        <v>Coho3-W-mar</v>
      </c>
      <c r="M54" s="36">
        <f>I54*(1-$F$2)</f>
        <v>5.1183929664008017E-4</v>
      </c>
      <c r="N54" s="13">
        <f t="shared" si="11"/>
        <v>5.1183929664008017E-4</v>
      </c>
      <c r="O54" s="39">
        <f>M54/F54/$C$88</f>
        <v>4.172622237440337E-2</v>
      </c>
      <c r="P54" s="39">
        <f>O54/$O$87</f>
        <v>1.0251557448150777E-2</v>
      </c>
      <c r="Q54" s="2">
        <f t="shared" si="26"/>
        <v>-0.15247233827647952</v>
      </c>
    </row>
    <row r="55" spans="1:17" x14ac:dyDescent="0.35">
      <c r="A55" s="2">
        <f>'Biomass from Ecopath'!A54</f>
        <v>45</v>
      </c>
      <c r="B55" t="str">
        <f>'Biomass from Ecopath'!B54</f>
        <v>Coho4-W-spwn</v>
      </c>
      <c r="C55">
        <f>'Biomass from Ecopath'!C54</f>
        <v>2.2607109999999999E-3</v>
      </c>
      <c r="D55" s="2">
        <v>1</v>
      </c>
      <c r="E55" s="2">
        <v>14</v>
      </c>
      <c r="F55" s="17">
        <f t="shared" si="23"/>
        <v>6.0943698504267658E-6</v>
      </c>
      <c r="G55" s="14">
        <f t="shared" si="7"/>
        <v>3.1649954000000001E-2</v>
      </c>
      <c r="H55" s="24">
        <f t="shared" si="24"/>
        <v>2.3902860067758145E-4</v>
      </c>
      <c r="I55" s="29">
        <f t="shared" si="8"/>
        <v>2.3902860067758145E-4</v>
      </c>
      <c r="J55" s="28">
        <f t="shared" si="9"/>
        <v>1</v>
      </c>
      <c r="K55" s="15">
        <f t="shared" si="25"/>
        <v>2.9411764705882353E-2</v>
      </c>
      <c r="L55" s="34" t="str">
        <f t="shared" si="10"/>
        <v>Coho4-W-spwn</v>
      </c>
      <c r="M55" s="36">
        <f>I55*(1-$F$2)</f>
        <v>2.0317431057594422E-4</v>
      </c>
      <c r="N55" s="13">
        <f t="shared" si="11"/>
        <v>2.0317431057594422E-4</v>
      </c>
      <c r="O55" s="39">
        <f>M55/F55/$C$88</f>
        <v>8.9871863575638034E-2</v>
      </c>
      <c r="P55" s="39">
        <f>O55/$O$87</f>
        <v>2.2080277580632444E-2</v>
      </c>
      <c r="Q55" s="2">
        <f t="shared" si="26"/>
        <v>0.23168427248226517</v>
      </c>
    </row>
    <row r="56" spans="1:17" x14ac:dyDescent="0.35">
      <c r="A56" s="2">
        <f>'Biomass from Ecopath'!A55</f>
        <v>46</v>
      </c>
      <c r="B56" t="str">
        <f>'Biomass from Ecopath'!B55</f>
        <v>Coho5-W-mori</v>
      </c>
      <c r="C56">
        <f>'Biomass from Ecopath'!C55</f>
        <v>1.730976E-3</v>
      </c>
      <c r="D56" s="2">
        <v>0</v>
      </c>
      <c r="E56" s="2">
        <v>1</v>
      </c>
      <c r="F56" s="17">
        <f t="shared" si="23"/>
        <v>4.6663230931385394E-6</v>
      </c>
      <c r="G56" s="14">
        <f t="shared" si="7"/>
        <v>0</v>
      </c>
      <c r="H56" s="24">
        <f t="shared" si="24"/>
        <v>0</v>
      </c>
      <c r="I56" s="29">
        <f t="shared" si="8"/>
        <v>0</v>
      </c>
      <c r="J56" s="28">
        <f t="shared" si="9"/>
        <v>0</v>
      </c>
      <c r="K56" s="15">
        <f t="shared" si="25"/>
        <v>0</v>
      </c>
      <c r="L56" s="34" t="str">
        <f t="shared" si="10"/>
        <v>Coho5-W-mori</v>
      </c>
      <c r="M56" s="36">
        <f>I56*(1-$F$2)</f>
        <v>0</v>
      </c>
      <c r="N56" s="13">
        <f t="shared" si="11"/>
        <v>0</v>
      </c>
      <c r="O56" s="39">
        <f>M56/F56/$C$88</f>
        <v>0</v>
      </c>
      <c r="P56" s="39">
        <f>O56/$O$87</f>
        <v>0</v>
      </c>
      <c r="Q56" s="2">
        <f t="shared" si="26"/>
        <v>-1</v>
      </c>
    </row>
    <row r="57" spans="1:17" s="8" customFormat="1" x14ac:dyDescent="0.35">
      <c r="A57" s="9">
        <f>'Biomass from Ecopath'!A56</f>
        <v>0</v>
      </c>
      <c r="B57" s="8" t="str">
        <f>'Biomass from Ecopath'!B56</f>
        <v>HERRING</v>
      </c>
      <c r="C57" s="8">
        <f>'Biomass from Ecopath'!C56</f>
        <v>0</v>
      </c>
      <c r="E57" s="9"/>
      <c r="F57" s="18">
        <f t="shared" si="23"/>
        <v>0</v>
      </c>
      <c r="G57" s="22">
        <f t="shared" si="7"/>
        <v>0</v>
      </c>
      <c r="H57" s="25">
        <f t="shared" si="24"/>
        <v>0</v>
      </c>
      <c r="I57" s="30">
        <f t="shared" si="8"/>
        <v>0</v>
      </c>
      <c r="J57" s="31">
        <f t="shared" si="9"/>
        <v>0</v>
      </c>
      <c r="K57" s="45">
        <f t="shared" si="25"/>
        <v>0</v>
      </c>
      <c r="L57" s="35" t="str">
        <f t="shared" si="10"/>
        <v>HERRING</v>
      </c>
      <c r="M57" s="37"/>
      <c r="N57" s="48"/>
      <c r="O57" s="41"/>
      <c r="P57" s="41"/>
      <c r="Q57" s="9">
        <f t="shared" si="26"/>
        <v>-1</v>
      </c>
    </row>
    <row r="58" spans="1:17" x14ac:dyDescent="0.35">
      <c r="A58" s="2">
        <f>'Biomass from Ecopath'!A57</f>
        <v>47</v>
      </c>
      <c r="B58" t="str">
        <f>'Biomass from Ecopath'!B57</f>
        <v>Herring1-age0</v>
      </c>
      <c r="C58">
        <f>'Biomass from Ecopath'!C57</f>
        <v>0.62606680000000003</v>
      </c>
      <c r="D58" s="2">
        <v>1</v>
      </c>
      <c r="E58" s="2">
        <v>4</v>
      </c>
      <c r="F58" s="17">
        <f t="shared" si="23"/>
        <v>1.6877356859294108E-3</v>
      </c>
      <c r="G58" s="14">
        <f t="shared" si="7"/>
        <v>2.5042672000000001</v>
      </c>
      <c r="H58" s="24">
        <f t="shared" si="24"/>
        <v>1.8912870601289499E-2</v>
      </c>
      <c r="I58" s="29">
        <f t="shared" si="8"/>
        <v>1.8912870601289499E-2</v>
      </c>
      <c r="J58" s="28">
        <f t="shared" si="9"/>
        <v>1</v>
      </c>
      <c r="K58" s="15">
        <f t="shared" si="25"/>
        <v>2.9411764705882353E-2</v>
      </c>
      <c r="L58" s="34" t="str">
        <f t="shared" si="10"/>
        <v>Herring1-age0</v>
      </c>
      <c r="M58" s="36">
        <f t="shared" ref="M58:M72" si="27">I58*(1-$F$2)</f>
        <v>1.6075940011096072E-2</v>
      </c>
      <c r="N58" s="13">
        <f t="shared" si="11"/>
        <v>1.6075940011096072E-2</v>
      </c>
      <c r="O58" s="39">
        <f t="shared" ref="O58:O72" si="28">M58/F58/$C$88</f>
        <v>2.5677675307325148E-2</v>
      </c>
      <c r="P58" s="39">
        <f t="shared" ref="P58:P72" si="29">O58/$O$87</f>
        <v>6.3086507373235545E-3</v>
      </c>
      <c r="Q58" s="2">
        <f t="shared" si="26"/>
        <v>-0.37858979268092557</v>
      </c>
    </row>
    <row r="59" spans="1:17" x14ac:dyDescent="0.35">
      <c r="A59" s="2">
        <f>'Biomass from Ecopath'!A58</f>
        <v>48</v>
      </c>
      <c r="B59" t="str">
        <f>'Biomass from Ecopath'!B58</f>
        <v>Herring2-juve</v>
      </c>
      <c r="C59">
        <f>'Biomass from Ecopath'!C58</f>
        <v>6.3545759999999998</v>
      </c>
      <c r="D59" s="2">
        <v>1</v>
      </c>
      <c r="E59" s="2">
        <v>0.4</v>
      </c>
      <c r="F59" s="17">
        <f t="shared" si="23"/>
        <v>1.7130511766716539E-2</v>
      </c>
      <c r="G59" s="14">
        <f t="shared" si="7"/>
        <v>2.5418304000000003</v>
      </c>
      <c r="H59" s="24">
        <f t="shared" si="24"/>
        <v>1.9196557558084831E-2</v>
      </c>
      <c r="I59" s="29">
        <f t="shared" si="8"/>
        <v>1.9196557558084831E-2</v>
      </c>
      <c r="J59" s="28">
        <f t="shared" si="9"/>
        <v>1</v>
      </c>
      <c r="K59" s="15">
        <f t="shared" si="25"/>
        <v>2.9411764705882353E-2</v>
      </c>
      <c r="L59" s="34" t="str">
        <f t="shared" si="10"/>
        <v>Herring2-juve</v>
      </c>
      <c r="M59" s="36">
        <f t="shared" si="27"/>
        <v>1.6317073924372105E-2</v>
      </c>
      <c r="N59" s="13">
        <f t="shared" si="11"/>
        <v>1.6317073924372105E-2</v>
      </c>
      <c r="O59" s="39">
        <f t="shared" si="28"/>
        <v>2.5677675307325155E-3</v>
      </c>
      <c r="P59" s="39">
        <f t="shared" si="29"/>
        <v>6.308650737323556E-4</v>
      </c>
      <c r="Q59" s="2">
        <f t="shared" si="26"/>
        <v>-0.91420587568914724</v>
      </c>
    </row>
    <row r="60" spans="1:17" x14ac:dyDescent="0.35">
      <c r="A60" s="2">
        <f>'Biomass from Ecopath'!A59</f>
        <v>49</v>
      </c>
      <c r="B60" t="str">
        <f>'Biomass from Ecopath'!B59</f>
        <v>Herring3-mat</v>
      </c>
      <c r="C60">
        <f>'Biomass from Ecopath'!C59</f>
        <v>12</v>
      </c>
      <c r="D60" s="2">
        <v>1</v>
      </c>
      <c r="E60" s="2">
        <v>3</v>
      </c>
      <c r="F60" s="17">
        <f t="shared" si="23"/>
        <v>3.2349308781671422E-2</v>
      </c>
      <c r="G60" s="14">
        <f t="shared" si="7"/>
        <v>36</v>
      </c>
      <c r="H60" s="24">
        <f t="shared" si="24"/>
        <v>0.27188126795991335</v>
      </c>
      <c r="I60" s="29">
        <f t="shared" si="8"/>
        <v>0.27188126795991335</v>
      </c>
      <c r="J60" s="28">
        <f t="shared" si="9"/>
        <v>1</v>
      </c>
      <c r="K60" s="15">
        <f t="shared" si="25"/>
        <v>2.9411764705882353E-2</v>
      </c>
      <c r="L60" s="34" t="str">
        <f t="shared" si="10"/>
        <v>Herring3-mat</v>
      </c>
      <c r="M60" s="36">
        <f t="shared" si="27"/>
        <v>0.23109907776592634</v>
      </c>
      <c r="N60" s="13">
        <f t="shared" si="11"/>
        <v>0.23109907776592634</v>
      </c>
      <c r="O60" s="39">
        <f t="shared" si="28"/>
        <v>1.9258256480493861E-2</v>
      </c>
      <c r="P60" s="39">
        <f t="shared" si="29"/>
        <v>4.7314880529926657E-3</v>
      </c>
      <c r="Q60" s="2">
        <f t="shared" si="26"/>
        <v>-0.49529056335525157</v>
      </c>
    </row>
    <row r="61" spans="1:17" x14ac:dyDescent="0.35">
      <c r="A61" s="2">
        <f>'Biomass from Ecopath'!A60</f>
        <v>50</v>
      </c>
      <c r="B61" t="str">
        <f>'Biomass from Ecopath'!B60</f>
        <v>Offshore_prey</v>
      </c>
      <c r="C61">
        <f>'Biomass from Ecopath'!C60</f>
        <v>26</v>
      </c>
      <c r="D61" s="2">
        <v>0</v>
      </c>
      <c r="E61" s="2">
        <v>1</v>
      </c>
      <c r="F61" s="17">
        <f t="shared" si="23"/>
        <v>7.0090169026954752E-2</v>
      </c>
      <c r="G61" s="14">
        <f t="shared" si="7"/>
        <v>0</v>
      </c>
      <c r="H61" s="24">
        <f t="shared" si="24"/>
        <v>0</v>
      </c>
      <c r="I61" s="29">
        <f t="shared" si="8"/>
        <v>0</v>
      </c>
      <c r="J61" s="28">
        <f t="shared" si="9"/>
        <v>0</v>
      </c>
      <c r="K61" s="15">
        <f t="shared" si="25"/>
        <v>0</v>
      </c>
      <c r="L61" s="34" t="str">
        <f t="shared" si="10"/>
        <v>Offshore_prey</v>
      </c>
      <c r="M61" s="36">
        <f t="shared" si="27"/>
        <v>0</v>
      </c>
      <c r="N61" s="13">
        <f t="shared" si="11"/>
        <v>0</v>
      </c>
      <c r="O61" s="39">
        <f t="shared" si="28"/>
        <v>0</v>
      </c>
      <c r="P61" s="39">
        <f t="shared" si="29"/>
        <v>0</v>
      </c>
      <c r="Q61" s="2">
        <f t="shared" si="26"/>
        <v>-1</v>
      </c>
    </row>
    <row r="62" spans="1:17" x14ac:dyDescent="0.35">
      <c r="A62" s="2">
        <f>'Biomass from Ecopath'!A61</f>
        <v>51</v>
      </c>
      <c r="B62" t="str">
        <f>'Biomass from Ecopath'!B61</f>
        <v>Small_Forage_Fish</v>
      </c>
      <c r="C62">
        <f>'Biomass from Ecopath'!C61</f>
        <v>17.5</v>
      </c>
      <c r="D62" s="2">
        <v>1</v>
      </c>
      <c r="E62" s="2">
        <v>0.45</v>
      </c>
      <c r="F62" s="17">
        <f t="shared" si="23"/>
        <v>4.7176075306604164E-2</v>
      </c>
      <c r="G62" s="14">
        <f t="shared" si="7"/>
        <v>7.875</v>
      </c>
      <c r="H62" s="24">
        <f t="shared" si="24"/>
        <v>5.9474027366231051E-2</v>
      </c>
      <c r="I62" s="29">
        <f t="shared" si="8"/>
        <v>5.9474027366231051E-2</v>
      </c>
      <c r="J62" s="28">
        <f t="shared" si="9"/>
        <v>1</v>
      </c>
      <c r="K62" s="15">
        <f t="shared" si="25"/>
        <v>2.9411764705882353E-2</v>
      </c>
      <c r="L62" s="34" t="str">
        <f t="shared" si="10"/>
        <v>Small_Forage_Fish</v>
      </c>
      <c r="M62" s="36">
        <f t="shared" si="27"/>
        <v>5.0552923261296394E-2</v>
      </c>
      <c r="N62" s="13">
        <f t="shared" si="11"/>
        <v>5.0552923261296394E-2</v>
      </c>
      <c r="O62" s="39">
        <f t="shared" si="28"/>
        <v>2.8887384720740795E-3</v>
      </c>
      <c r="P62" s="39">
        <f t="shared" si="29"/>
        <v>7.0972320794889996E-4</v>
      </c>
      <c r="Q62" s="2">
        <f t="shared" si="26"/>
        <v>-0.90398918187964838</v>
      </c>
    </row>
    <row r="63" spans="1:17" x14ac:dyDescent="0.35">
      <c r="A63" s="2">
        <f>'Biomass from Ecopath'!A62</f>
        <v>52</v>
      </c>
      <c r="B63" t="str">
        <f>'Biomass from Ecopath'!B62</f>
        <v>ZF1-ICT</v>
      </c>
      <c r="C63">
        <f>'Biomass from Ecopath'!C62</f>
        <v>1.3</v>
      </c>
      <c r="D63" s="2">
        <v>0</v>
      </c>
      <c r="E63" s="2">
        <v>1</v>
      </c>
      <c r="F63" s="17">
        <f t="shared" si="23"/>
        <v>3.5045084513477378E-3</v>
      </c>
      <c r="G63" s="14">
        <f t="shared" si="7"/>
        <v>0</v>
      </c>
      <c r="H63" s="24">
        <f t="shared" si="24"/>
        <v>0</v>
      </c>
      <c r="I63" s="29">
        <f t="shared" si="8"/>
        <v>0</v>
      </c>
      <c r="J63" s="28">
        <f t="shared" si="9"/>
        <v>0</v>
      </c>
      <c r="K63" s="15">
        <f t="shared" si="25"/>
        <v>0</v>
      </c>
      <c r="L63" s="34" t="str">
        <f t="shared" si="10"/>
        <v>ZF1-ICT</v>
      </c>
      <c r="M63" s="36">
        <f t="shared" si="27"/>
        <v>0</v>
      </c>
      <c r="N63" s="13">
        <f t="shared" si="11"/>
        <v>0</v>
      </c>
      <c r="O63" s="39">
        <f t="shared" si="28"/>
        <v>0</v>
      </c>
      <c r="P63" s="39">
        <f t="shared" si="29"/>
        <v>0</v>
      </c>
      <c r="Q63" s="2">
        <f t="shared" si="26"/>
        <v>-1</v>
      </c>
    </row>
    <row r="64" spans="1:17" x14ac:dyDescent="0.35">
      <c r="A64" s="2">
        <f>'Biomass from Ecopath'!A63</f>
        <v>53</v>
      </c>
      <c r="B64" t="str">
        <f>'Biomass from Ecopath'!B63</f>
        <v>ZC1-EUP</v>
      </c>
      <c r="C64">
        <f>'Biomass from Ecopath'!C63</f>
        <v>11.7</v>
      </c>
      <c r="D64" s="2">
        <v>0</v>
      </c>
      <c r="E64" s="2">
        <v>1</v>
      </c>
      <c r="F64" s="17">
        <f t="shared" si="23"/>
        <v>3.1540576062129635E-2</v>
      </c>
      <c r="G64" s="14">
        <f t="shared" si="7"/>
        <v>0</v>
      </c>
      <c r="H64" s="24">
        <f t="shared" si="24"/>
        <v>0</v>
      </c>
      <c r="I64" s="29">
        <f t="shared" si="8"/>
        <v>0</v>
      </c>
      <c r="J64" s="28">
        <f t="shared" si="9"/>
        <v>0</v>
      </c>
      <c r="K64" s="15">
        <f t="shared" si="25"/>
        <v>0</v>
      </c>
      <c r="L64" s="34" t="str">
        <f t="shared" si="10"/>
        <v>ZC1-EUP</v>
      </c>
      <c r="M64" s="36">
        <f t="shared" si="27"/>
        <v>0</v>
      </c>
      <c r="N64" s="13">
        <f t="shared" si="11"/>
        <v>0</v>
      </c>
      <c r="O64" s="39">
        <f t="shared" si="28"/>
        <v>0</v>
      </c>
      <c r="P64" s="39">
        <f t="shared" si="29"/>
        <v>0</v>
      </c>
      <c r="Q64" s="2">
        <f t="shared" si="26"/>
        <v>-1</v>
      </c>
    </row>
    <row r="65" spans="1:17" x14ac:dyDescent="0.35">
      <c r="A65" s="2">
        <f>'Biomass from Ecopath'!A64</f>
        <v>54</v>
      </c>
      <c r="B65" t="str">
        <f>'Biomass from Ecopath'!B64</f>
        <v>ZC2-AMP</v>
      </c>
      <c r="C65">
        <f>'Biomass from Ecopath'!C64</f>
        <v>4.8</v>
      </c>
      <c r="D65" s="2">
        <v>0</v>
      </c>
      <c r="E65" s="2">
        <v>1</v>
      </c>
      <c r="F65" s="17">
        <f t="shared" si="23"/>
        <v>1.2939723512668569E-2</v>
      </c>
      <c r="G65" s="14">
        <f t="shared" si="7"/>
        <v>0</v>
      </c>
      <c r="H65" s="24">
        <f t="shared" si="24"/>
        <v>0</v>
      </c>
      <c r="I65" s="29">
        <f t="shared" si="8"/>
        <v>0</v>
      </c>
      <c r="J65" s="28">
        <f t="shared" si="9"/>
        <v>0</v>
      </c>
      <c r="K65" s="15">
        <f t="shared" si="25"/>
        <v>0</v>
      </c>
      <c r="L65" s="34" t="str">
        <f t="shared" si="10"/>
        <v>ZC2-AMP</v>
      </c>
      <c r="M65" s="36">
        <f t="shared" si="27"/>
        <v>0</v>
      </c>
      <c r="N65" s="13">
        <f t="shared" si="11"/>
        <v>0</v>
      </c>
      <c r="O65" s="39">
        <f t="shared" si="28"/>
        <v>0</v>
      </c>
      <c r="P65" s="39">
        <f t="shared" si="29"/>
        <v>0</v>
      </c>
      <c r="Q65" s="2">
        <f t="shared" si="26"/>
        <v>-1</v>
      </c>
    </row>
    <row r="66" spans="1:17" x14ac:dyDescent="0.35">
      <c r="A66" s="2">
        <f>'Biomass from Ecopath'!A65</f>
        <v>55</v>
      </c>
      <c r="B66" t="str">
        <f>'Biomass from Ecopath'!B65</f>
        <v>ZC3-DEC</v>
      </c>
      <c r="C66">
        <f>'Biomass from Ecopath'!C65</f>
        <v>2.6</v>
      </c>
      <c r="D66" s="2">
        <v>0</v>
      </c>
      <c r="E66" s="2">
        <v>1</v>
      </c>
      <c r="F66" s="17">
        <f t="shared" si="23"/>
        <v>7.0090169026954755E-3</v>
      </c>
      <c r="G66" s="14">
        <f t="shared" si="7"/>
        <v>0</v>
      </c>
      <c r="H66" s="24">
        <f t="shared" si="24"/>
        <v>0</v>
      </c>
      <c r="I66" s="29">
        <f t="shared" si="8"/>
        <v>0</v>
      </c>
      <c r="J66" s="28">
        <f t="shared" si="9"/>
        <v>0</v>
      </c>
      <c r="K66" s="15">
        <f t="shared" si="25"/>
        <v>0</v>
      </c>
      <c r="L66" s="34" t="str">
        <f t="shared" si="10"/>
        <v>ZC3-DEC</v>
      </c>
      <c r="M66" s="36">
        <f t="shared" si="27"/>
        <v>0</v>
      </c>
      <c r="N66" s="13">
        <f t="shared" si="11"/>
        <v>0</v>
      </c>
      <c r="O66" s="39">
        <f t="shared" si="28"/>
        <v>0</v>
      </c>
      <c r="P66" s="39">
        <f t="shared" si="29"/>
        <v>0</v>
      </c>
      <c r="Q66" s="2">
        <f t="shared" si="26"/>
        <v>-1</v>
      </c>
    </row>
    <row r="67" spans="1:17" x14ac:dyDescent="0.35">
      <c r="A67" s="2">
        <f>'Biomass from Ecopath'!A66</f>
        <v>56</v>
      </c>
      <c r="B67" t="str">
        <f>'Biomass from Ecopath'!B66</f>
        <v>ZC4-CLG</v>
      </c>
      <c r="C67">
        <f>'Biomass from Ecopath'!C66</f>
        <v>8</v>
      </c>
      <c r="D67" s="2">
        <v>0</v>
      </c>
      <c r="E67" s="2">
        <v>1</v>
      </c>
      <c r="F67" s="17">
        <f t="shared" si="23"/>
        <v>2.1566205854447618E-2</v>
      </c>
      <c r="G67" s="14">
        <f t="shared" si="7"/>
        <v>0</v>
      </c>
      <c r="H67" s="24">
        <f t="shared" si="24"/>
        <v>0</v>
      </c>
      <c r="I67" s="29">
        <f t="shared" si="8"/>
        <v>0</v>
      </c>
      <c r="J67" s="28">
        <f t="shared" si="9"/>
        <v>0</v>
      </c>
      <c r="K67" s="15">
        <f t="shared" si="25"/>
        <v>0</v>
      </c>
      <c r="L67" s="34" t="str">
        <f t="shared" si="10"/>
        <v>ZC4-CLG</v>
      </c>
      <c r="M67" s="36">
        <f t="shared" si="27"/>
        <v>0</v>
      </c>
      <c r="N67" s="13">
        <f t="shared" si="11"/>
        <v>0</v>
      </c>
      <c r="O67" s="39">
        <f t="shared" si="28"/>
        <v>0</v>
      </c>
      <c r="P67" s="39">
        <f t="shared" si="29"/>
        <v>0</v>
      </c>
      <c r="Q67" s="2">
        <f t="shared" si="26"/>
        <v>-1</v>
      </c>
    </row>
    <row r="68" spans="1:17" x14ac:dyDescent="0.35">
      <c r="A68" s="2">
        <f>'Biomass from Ecopath'!A67</f>
        <v>57</v>
      </c>
      <c r="B68" t="str">
        <f>'Biomass from Ecopath'!B67</f>
        <v>ZC5-CSM</v>
      </c>
      <c r="C68">
        <f>'Biomass from Ecopath'!C67</f>
        <v>12.1</v>
      </c>
      <c r="D68" s="2">
        <v>0</v>
      </c>
      <c r="E68" s="2">
        <v>1</v>
      </c>
      <c r="F68" s="17">
        <f t="shared" si="23"/>
        <v>3.2618886354852022E-2</v>
      </c>
      <c r="G68" s="14">
        <f t="shared" si="7"/>
        <v>0</v>
      </c>
      <c r="H68" s="24">
        <f t="shared" si="24"/>
        <v>0</v>
      </c>
      <c r="I68" s="29">
        <f t="shared" si="8"/>
        <v>0</v>
      </c>
      <c r="J68" s="28">
        <f t="shared" si="9"/>
        <v>0</v>
      </c>
      <c r="K68" s="15">
        <f t="shared" si="25"/>
        <v>0</v>
      </c>
      <c r="L68" s="34" t="str">
        <f t="shared" si="10"/>
        <v>ZC5-CSM</v>
      </c>
      <c r="M68" s="36">
        <f t="shared" si="27"/>
        <v>0</v>
      </c>
      <c r="N68" s="13">
        <f t="shared" si="11"/>
        <v>0</v>
      </c>
      <c r="O68" s="39">
        <f t="shared" si="28"/>
        <v>0</v>
      </c>
      <c r="P68" s="39">
        <f t="shared" si="29"/>
        <v>0</v>
      </c>
      <c r="Q68" s="2">
        <f t="shared" si="26"/>
        <v>-1</v>
      </c>
    </row>
    <row r="69" spans="1:17" x14ac:dyDescent="0.35">
      <c r="A69" s="2">
        <f>'Biomass from Ecopath'!A68</f>
        <v>58</v>
      </c>
      <c r="B69" t="str">
        <f>'Biomass from Ecopath'!B68</f>
        <v>ZS1-JEL</v>
      </c>
      <c r="C69">
        <f>'Biomass from Ecopath'!C68</f>
        <v>3</v>
      </c>
      <c r="D69" s="2">
        <v>0</v>
      </c>
      <c r="E69" s="2">
        <v>1</v>
      </c>
      <c r="F69" s="17">
        <f t="shared" si="23"/>
        <v>8.0873271954178556E-3</v>
      </c>
      <c r="G69" s="14">
        <f t="shared" si="7"/>
        <v>0</v>
      </c>
      <c r="H69" s="24">
        <f t="shared" si="24"/>
        <v>0</v>
      </c>
      <c r="I69" s="29">
        <f t="shared" si="8"/>
        <v>0</v>
      </c>
      <c r="J69" s="28">
        <f t="shared" si="9"/>
        <v>0</v>
      </c>
      <c r="K69" s="15">
        <f t="shared" si="25"/>
        <v>0</v>
      </c>
      <c r="L69" s="34" t="str">
        <f t="shared" si="10"/>
        <v>ZS1-JEL</v>
      </c>
      <c r="M69" s="36">
        <f t="shared" si="27"/>
        <v>0</v>
      </c>
      <c r="N69" s="13">
        <f t="shared" si="11"/>
        <v>0</v>
      </c>
      <c r="O69" s="39">
        <f t="shared" si="28"/>
        <v>0</v>
      </c>
      <c r="P69" s="39">
        <f t="shared" si="29"/>
        <v>0</v>
      </c>
      <c r="Q69" s="2">
        <f t="shared" si="26"/>
        <v>-1</v>
      </c>
    </row>
    <row r="70" spans="1:17" x14ac:dyDescent="0.35">
      <c r="A70" s="2">
        <f>'Biomass from Ecopath'!A69</f>
        <v>59</v>
      </c>
      <c r="B70" t="str">
        <f>'Biomass from Ecopath'!B69</f>
        <v>ZS2-CTH</v>
      </c>
      <c r="C70">
        <f>'Biomass from Ecopath'!C69</f>
        <v>9.8000000000000007</v>
      </c>
      <c r="D70" s="2">
        <v>0</v>
      </c>
      <c r="E70" s="2">
        <v>1</v>
      </c>
      <c r="F70" s="17">
        <f t="shared" si="23"/>
        <v>2.6418602171698332E-2</v>
      </c>
      <c r="G70" s="14">
        <f t="shared" si="7"/>
        <v>0</v>
      </c>
      <c r="H70" s="24">
        <f t="shared" si="24"/>
        <v>0</v>
      </c>
      <c r="I70" s="29">
        <f t="shared" si="8"/>
        <v>0</v>
      </c>
      <c r="J70" s="28">
        <f t="shared" si="9"/>
        <v>0</v>
      </c>
      <c r="K70" s="15">
        <f t="shared" si="25"/>
        <v>0</v>
      </c>
      <c r="L70" s="34" t="str">
        <f t="shared" si="10"/>
        <v>ZS2-CTH</v>
      </c>
      <c r="M70" s="36">
        <f t="shared" si="27"/>
        <v>0</v>
      </c>
      <c r="N70" s="13">
        <f t="shared" si="11"/>
        <v>0</v>
      </c>
      <c r="O70" s="39">
        <f t="shared" si="28"/>
        <v>0</v>
      </c>
      <c r="P70" s="39">
        <f t="shared" si="29"/>
        <v>0</v>
      </c>
      <c r="Q70" s="2">
        <f t="shared" si="26"/>
        <v>-1</v>
      </c>
    </row>
    <row r="71" spans="1:17" x14ac:dyDescent="0.35">
      <c r="A71" s="2">
        <f>'Biomass from Ecopath'!A70</f>
        <v>60</v>
      </c>
      <c r="B71" t="str">
        <f>'Biomass from Ecopath'!B70</f>
        <v>ZS3-CHA</v>
      </c>
      <c r="C71">
        <f>'Biomass from Ecopath'!C70</f>
        <v>6.8</v>
      </c>
      <c r="D71" s="2">
        <v>0</v>
      </c>
      <c r="E71" s="2">
        <v>1</v>
      </c>
      <c r="F71" s="17">
        <f t="shared" si="23"/>
        <v>1.8331274976280475E-2</v>
      </c>
      <c r="G71" s="14">
        <f t="shared" si="7"/>
        <v>0</v>
      </c>
      <c r="H71" s="24">
        <f t="shared" si="24"/>
        <v>0</v>
      </c>
      <c r="I71" s="29">
        <f t="shared" si="8"/>
        <v>0</v>
      </c>
      <c r="J71" s="28">
        <f t="shared" si="9"/>
        <v>0</v>
      </c>
      <c r="K71" s="15">
        <f t="shared" si="25"/>
        <v>0</v>
      </c>
      <c r="L71" s="34" t="str">
        <f t="shared" si="10"/>
        <v>ZS3-CHA</v>
      </c>
      <c r="M71" s="36">
        <f t="shared" si="27"/>
        <v>0</v>
      </c>
      <c r="N71" s="13">
        <f t="shared" si="11"/>
        <v>0</v>
      </c>
      <c r="O71" s="39">
        <f t="shared" si="28"/>
        <v>0</v>
      </c>
      <c r="P71" s="39">
        <f t="shared" si="29"/>
        <v>0</v>
      </c>
      <c r="Q71" s="2">
        <f t="shared" si="26"/>
        <v>-1</v>
      </c>
    </row>
    <row r="72" spans="1:17" x14ac:dyDescent="0.35">
      <c r="A72" s="2">
        <f>'Biomass from Ecopath'!A71</f>
        <v>61</v>
      </c>
      <c r="B72" t="str">
        <f>'Biomass from Ecopath'!B71</f>
        <v>ZS4-LAR</v>
      </c>
      <c r="C72">
        <f>'Biomass from Ecopath'!C71</f>
        <v>3.3</v>
      </c>
      <c r="D72" s="2">
        <v>0</v>
      </c>
      <c r="E72" s="2">
        <v>1</v>
      </c>
      <c r="F72" s="17">
        <f t="shared" ref="F72:F83" si="30">C72/$C$88</f>
        <v>8.8960599149596423E-3</v>
      </c>
      <c r="G72" s="14">
        <f t="shared" si="7"/>
        <v>0</v>
      </c>
      <c r="H72" s="24">
        <f t="shared" ref="H72:H83" si="31">G72/$G$88</f>
        <v>0</v>
      </c>
      <c r="I72" s="29">
        <f t="shared" si="8"/>
        <v>0</v>
      </c>
      <c r="J72" s="28">
        <f t="shared" si="9"/>
        <v>0</v>
      </c>
      <c r="K72" s="15">
        <f t="shared" si="25"/>
        <v>0</v>
      </c>
      <c r="L72" s="34" t="str">
        <f t="shared" si="10"/>
        <v>ZS4-LAR</v>
      </c>
      <c r="M72" s="36">
        <f t="shared" si="27"/>
        <v>0</v>
      </c>
      <c r="N72" s="13">
        <f t="shared" si="11"/>
        <v>0</v>
      </c>
      <c r="O72" s="39">
        <f t="shared" si="28"/>
        <v>0</v>
      </c>
      <c r="P72" s="39">
        <f t="shared" si="29"/>
        <v>0</v>
      </c>
      <c r="Q72" s="2">
        <f t="shared" si="26"/>
        <v>-1</v>
      </c>
    </row>
    <row r="73" spans="1:17" x14ac:dyDescent="0.35">
      <c r="A73" s="2">
        <f>'Biomass from Ecopath'!A72</f>
        <v>62</v>
      </c>
      <c r="B73" t="str">
        <f>'Biomass from Ecopath'!B72</f>
        <v>PZ1-CIL</v>
      </c>
      <c r="C73">
        <f>'Biomass from Ecopath'!C72</f>
        <v>9</v>
      </c>
      <c r="D73" s="2">
        <v>0</v>
      </c>
      <c r="E73" s="2">
        <v>1</v>
      </c>
      <c r="F73" s="17">
        <f t="shared" si="30"/>
        <v>2.4261981586253568E-2</v>
      </c>
      <c r="G73" s="14">
        <f t="shared" ref="G73:G83" si="32">C73*D73*E73</f>
        <v>0</v>
      </c>
      <c r="H73" s="24">
        <f t="shared" si="31"/>
        <v>0</v>
      </c>
      <c r="I73" s="29">
        <f t="shared" ref="I73:I83" si="33">H73</f>
        <v>0</v>
      </c>
      <c r="J73" s="28">
        <f t="shared" ref="J73:J83" si="34">IF(G73=0,0,H73/I73)</f>
        <v>0</v>
      </c>
      <c r="K73" s="15">
        <f t="shared" ref="K73:K83" si="35">J73/$J$88</f>
        <v>0</v>
      </c>
      <c r="L73" s="34" t="str">
        <f t="shared" ref="L73:L83" si="36">B73</f>
        <v>PZ1-CIL</v>
      </c>
      <c r="M73" s="36">
        <f t="shared" ref="M73:M83" si="37">I73*(1-$F$2)</f>
        <v>0</v>
      </c>
      <c r="N73" s="13">
        <f t="shared" ref="N73:N83" si="38">M73</f>
        <v>0</v>
      </c>
      <c r="O73" s="39">
        <f t="shared" ref="O73:O83" si="39">M73/F73/$C$88</f>
        <v>0</v>
      </c>
      <c r="P73" s="39">
        <f t="shared" ref="P73:P83" si="40">O73/$O$87</f>
        <v>0</v>
      </c>
      <c r="Q73" s="2">
        <f t="shared" ref="Q73:Q83" si="41">($A$83*P73-1)/(($A$83-2)*P73+1)</f>
        <v>-1</v>
      </c>
    </row>
    <row r="74" spans="1:17" x14ac:dyDescent="0.35">
      <c r="A74" s="2">
        <f>'Biomass from Ecopath'!A73</f>
        <v>63</v>
      </c>
      <c r="B74" t="str">
        <f>'Biomass from Ecopath'!B73</f>
        <v>PZ2-DIN</v>
      </c>
      <c r="C74">
        <f>'Biomass from Ecopath'!C73</f>
        <v>10</v>
      </c>
      <c r="D74" s="2">
        <v>0</v>
      </c>
      <c r="E74" s="2">
        <v>1</v>
      </c>
      <c r="F74" s="17">
        <f t="shared" si="30"/>
        <v>2.6957757318059522E-2</v>
      </c>
      <c r="G74" s="14">
        <f t="shared" si="32"/>
        <v>0</v>
      </c>
      <c r="H74" s="24">
        <f t="shared" si="31"/>
        <v>0</v>
      </c>
      <c r="I74" s="29">
        <f t="shared" si="33"/>
        <v>0</v>
      </c>
      <c r="J74" s="28">
        <f t="shared" si="34"/>
        <v>0</v>
      </c>
      <c r="K74" s="15">
        <f t="shared" si="35"/>
        <v>0</v>
      </c>
      <c r="L74" s="34" t="str">
        <f t="shared" si="36"/>
        <v>PZ2-DIN</v>
      </c>
      <c r="M74" s="36">
        <f t="shared" si="37"/>
        <v>0</v>
      </c>
      <c r="N74" s="13">
        <f t="shared" si="38"/>
        <v>0</v>
      </c>
      <c r="O74" s="39">
        <f t="shared" si="39"/>
        <v>0</v>
      </c>
      <c r="P74" s="39">
        <f t="shared" si="40"/>
        <v>0</v>
      </c>
      <c r="Q74" s="2">
        <f t="shared" si="41"/>
        <v>-1</v>
      </c>
    </row>
    <row r="75" spans="1:17" x14ac:dyDescent="0.35">
      <c r="A75" s="2">
        <f>'Biomass from Ecopath'!A74</f>
        <v>64</v>
      </c>
      <c r="B75" t="str">
        <f>'Biomass from Ecopath'!B74</f>
        <v>PZ3-HNF</v>
      </c>
      <c r="C75">
        <f>'Biomass from Ecopath'!C74</f>
        <v>5</v>
      </c>
      <c r="D75" s="2">
        <v>0</v>
      </c>
      <c r="E75" s="2">
        <v>1</v>
      </c>
      <c r="F75" s="17">
        <f t="shared" si="30"/>
        <v>1.3478878659029761E-2</v>
      </c>
      <c r="G75" s="14">
        <f t="shared" si="32"/>
        <v>0</v>
      </c>
      <c r="H75" s="24">
        <f t="shared" si="31"/>
        <v>0</v>
      </c>
      <c r="I75" s="29">
        <f t="shared" si="33"/>
        <v>0</v>
      </c>
      <c r="J75" s="28">
        <f t="shared" si="34"/>
        <v>0</v>
      </c>
      <c r="K75" s="15">
        <f t="shared" si="35"/>
        <v>0</v>
      </c>
      <c r="L75" s="34" t="str">
        <f t="shared" si="36"/>
        <v>PZ3-HNF</v>
      </c>
      <c r="M75" s="36">
        <f t="shared" si="37"/>
        <v>0</v>
      </c>
      <c r="N75" s="13">
        <f t="shared" si="38"/>
        <v>0</v>
      </c>
      <c r="O75" s="39">
        <f t="shared" si="39"/>
        <v>0</v>
      </c>
      <c r="P75" s="39">
        <f t="shared" si="40"/>
        <v>0</v>
      </c>
      <c r="Q75" s="2">
        <f t="shared" si="41"/>
        <v>-1</v>
      </c>
    </row>
    <row r="76" spans="1:17" x14ac:dyDescent="0.35">
      <c r="A76" s="2">
        <f>'Biomass from Ecopath'!A75</f>
        <v>65</v>
      </c>
      <c r="B76" t="str">
        <f>'Biomass from Ecopath'!B75</f>
        <v>Insects</v>
      </c>
      <c r="C76">
        <f>'Biomass from Ecopath'!C75</f>
        <v>2.1</v>
      </c>
      <c r="D76" s="2">
        <v>0</v>
      </c>
      <c r="E76" s="2">
        <v>1</v>
      </c>
      <c r="F76" s="17">
        <f t="shared" si="30"/>
        <v>5.6611290367924996E-3</v>
      </c>
      <c r="G76" s="14">
        <f t="shared" si="32"/>
        <v>0</v>
      </c>
      <c r="H76" s="24">
        <f t="shared" si="31"/>
        <v>0</v>
      </c>
      <c r="I76" s="29">
        <f t="shared" si="33"/>
        <v>0</v>
      </c>
      <c r="J76" s="28">
        <f t="shared" si="34"/>
        <v>0</v>
      </c>
      <c r="K76" s="15">
        <f t="shared" si="35"/>
        <v>0</v>
      </c>
      <c r="L76" s="34" t="str">
        <f t="shared" si="36"/>
        <v>Insects</v>
      </c>
      <c r="M76" s="36">
        <f t="shared" si="37"/>
        <v>0</v>
      </c>
      <c r="N76" s="13">
        <f t="shared" si="38"/>
        <v>0</v>
      </c>
      <c r="O76" s="39">
        <f t="shared" si="39"/>
        <v>0</v>
      </c>
      <c r="P76" s="39">
        <f t="shared" si="40"/>
        <v>0</v>
      </c>
      <c r="Q76" s="2">
        <f t="shared" si="41"/>
        <v>-1</v>
      </c>
    </row>
    <row r="77" spans="1:17" x14ac:dyDescent="0.35">
      <c r="A77" s="2">
        <f>'Biomass from Ecopath'!A76</f>
        <v>66</v>
      </c>
      <c r="B77" t="str">
        <f>'Biomass from Ecopath'!B76</f>
        <v>Freshwater_prey</v>
      </c>
      <c r="C77">
        <f>'Biomass from Ecopath'!C76</f>
        <v>10</v>
      </c>
      <c r="D77" s="2">
        <v>0</v>
      </c>
      <c r="E77" s="2">
        <v>1</v>
      </c>
      <c r="F77" s="17">
        <f t="shared" si="30"/>
        <v>2.6957757318059522E-2</v>
      </c>
      <c r="G77" s="14">
        <f t="shared" si="32"/>
        <v>0</v>
      </c>
      <c r="H77" s="24">
        <f t="shared" si="31"/>
        <v>0</v>
      </c>
      <c r="I77" s="29">
        <f t="shared" si="33"/>
        <v>0</v>
      </c>
      <c r="J77" s="28">
        <f t="shared" si="34"/>
        <v>0</v>
      </c>
      <c r="K77" s="15">
        <f t="shared" si="35"/>
        <v>0</v>
      </c>
      <c r="L77" s="34" t="str">
        <f t="shared" si="36"/>
        <v>Freshwater_prey</v>
      </c>
      <c r="M77" s="36">
        <f t="shared" si="37"/>
        <v>0</v>
      </c>
      <c r="N77" s="13">
        <f t="shared" si="38"/>
        <v>0</v>
      </c>
      <c r="O77" s="39">
        <f t="shared" si="39"/>
        <v>0</v>
      </c>
      <c r="P77" s="39">
        <f t="shared" si="40"/>
        <v>0</v>
      </c>
      <c r="Q77" s="2">
        <f t="shared" si="41"/>
        <v>-1</v>
      </c>
    </row>
    <row r="78" spans="1:17" x14ac:dyDescent="0.35">
      <c r="A78" s="2">
        <f>'Biomass from Ecopath'!A77</f>
        <v>67</v>
      </c>
      <c r="B78" t="str">
        <f>'Biomass from Ecopath'!B77</f>
        <v>PP1-DIA</v>
      </c>
      <c r="C78">
        <f>'Biomass from Ecopath'!C77</f>
        <v>53</v>
      </c>
      <c r="D78" s="2">
        <v>0</v>
      </c>
      <c r="E78" s="2">
        <v>1</v>
      </c>
      <c r="F78" s="17">
        <f t="shared" si="30"/>
        <v>0.14287611378571546</v>
      </c>
      <c r="G78" s="14">
        <f t="shared" si="32"/>
        <v>0</v>
      </c>
      <c r="H78" s="24">
        <f t="shared" si="31"/>
        <v>0</v>
      </c>
      <c r="I78" s="29">
        <f t="shared" si="33"/>
        <v>0</v>
      </c>
      <c r="J78" s="28">
        <f t="shared" si="34"/>
        <v>0</v>
      </c>
      <c r="K78" s="15">
        <f t="shared" si="35"/>
        <v>0</v>
      </c>
      <c r="L78" s="34" t="str">
        <f t="shared" si="36"/>
        <v>PP1-DIA</v>
      </c>
      <c r="M78" s="36">
        <f t="shared" si="37"/>
        <v>0</v>
      </c>
      <c r="N78" s="13">
        <f t="shared" si="38"/>
        <v>0</v>
      </c>
      <c r="O78" s="39">
        <f t="shared" si="39"/>
        <v>0</v>
      </c>
      <c r="P78" s="39">
        <f t="shared" si="40"/>
        <v>0</v>
      </c>
      <c r="Q78" s="2">
        <f t="shared" si="41"/>
        <v>-1</v>
      </c>
    </row>
    <row r="79" spans="1:17" x14ac:dyDescent="0.35">
      <c r="A79" s="2">
        <f>'Biomass from Ecopath'!A78</f>
        <v>68</v>
      </c>
      <c r="B79" t="str">
        <f>'Biomass from Ecopath'!B78</f>
        <v>PP2-NAN</v>
      </c>
      <c r="C79">
        <f>'Biomass from Ecopath'!C78</f>
        <v>11</v>
      </c>
      <c r="D79" s="2">
        <v>0</v>
      </c>
      <c r="E79" s="2">
        <v>1</v>
      </c>
      <c r="F79" s="17">
        <f t="shared" si="30"/>
        <v>2.9653533049865472E-2</v>
      </c>
      <c r="G79" s="14">
        <f t="shared" si="32"/>
        <v>0</v>
      </c>
      <c r="H79" s="24">
        <f t="shared" si="31"/>
        <v>0</v>
      </c>
      <c r="I79" s="29">
        <f t="shared" si="33"/>
        <v>0</v>
      </c>
      <c r="J79" s="28">
        <f t="shared" si="34"/>
        <v>0</v>
      </c>
      <c r="K79" s="15">
        <f t="shared" si="35"/>
        <v>0</v>
      </c>
      <c r="L79" s="34" t="str">
        <f t="shared" si="36"/>
        <v>PP2-NAN</v>
      </c>
      <c r="M79" s="36">
        <f t="shared" si="37"/>
        <v>0</v>
      </c>
      <c r="N79" s="13">
        <f t="shared" si="38"/>
        <v>0</v>
      </c>
      <c r="O79" s="39">
        <f t="shared" si="39"/>
        <v>0</v>
      </c>
      <c r="P79" s="39">
        <f t="shared" si="40"/>
        <v>0</v>
      </c>
      <c r="Q79" s="2">
        <f t="shared" si="41"/>
        <v>-1</v>
      </c>
    </row>
    <row r="80" spans="1:17" x14ac:dyDescent="0.35">
      <c r="A80" s="2">
        <f>'Biomass from Ecopath'!A79</f>
        <v>69</v>
      </c>
      <c r="B80" t="str">
        <f>'Biomass from Ecopath'!B79</f>
        <v>PP3-PIC</v>
      </c>
      <c r="C80">
        <f>'Biomass from Ecopath'!C79</f>
        <v>2.2999999999999998</v>
      </c>
      <c r="D80" s="2">
        <v>0</v>
      </c>
      <c r="E80" s="2">
        <v>1</v>
      </c>
      <c r="F80" s="17">
        <f t="shared" si="30"/>
        <v>6.2002841831536896E-3</v>
      </c>
      <c r="G80" s="14">
        <f t="shared" si="32"/>
        <v>0</v>
      </c>
      <c r="H80" s="24">
        <f t="shared" si="31"/>
        <v>0</v>
      </c>
      <c r="I80" s="29">
        <f t="shared" si="33"/>
        <v>0</v>
      </c>
      <c r="J80" s="28">
        <f t="shared" si="34"/>
        <v>0</v>
      </c>
      <c r="K80" s="15">
        <f t="shared" si="35"/>
        <v>0</v>
      </c>
      <c r="L80" s="34" t="str">
        <f t="shared" si="36"/>
        <v>PP3-PIC</v>
      </c>
      <c r="M80" s="36">
        <f t="shared" si="37"/>
        <v>0</v>
      </c>
      <c r="N80" s="13">
        <f t="shared" si="38"/>
        <v>0</v>
      </c>
      <c r="O80" s="39">
        <f t="shared" si="39"/>
        <v>0</v>
      </c>
      <c r="P80" s="39">
        <f t="shared" si="40"/>
        <v>0</v>
      </c>
      <c r="Q80" s="2">
        <f t="shared" si="41"/>
        <v>-1</v>
      </c>
    </row>
    <row r="81" spans="1:17" x14ac:dyDescent="0.35">
      <c r="A81" s="2">
        <f>'Biomass from Ecopath'!A80</f>
        <v>70</v>
      </c>
      <c r="B81" t="str">
        <f>'Biomass from Ecopath'!B80</f>
        <v>BA1-BAC</v>
      </c>
      <c r="C81">
        <f>'Biomass from Ecopath'!C80</f>
        <v>4</v>
      </c>
      <c r="D81" s="2">
        <v>0</v>
      </c>
      <c r="E81" s="2">
        <v>1</v>
      </c>
      <c r="F81" s="17">
        <f t="shared" si="30"/>
        <v>1.0783102927223809E-2</v>
      </c>
      <c r="G81" s="14">
        <f t="shared" si="32"/>
        <v>0</v>
      </c>
      <c r="H81" s="24">
        <f t="shared" si="31"/>
        <v>0</v>
      </c>
      <c r="I81" s="29">
        <f t="shared" si="33"/>
        <v>0</v>
      </c>
      <c r="J81" s="28">
        <f t="shared" si="34"/>
        <v>0</v>
      </c>
      <c r="K81" s="15">
        <f t="shared" si="35"/>
        <v>0</v>
      </c>
      <c r="L81" s="34" t="str">
        <f t="shared" si="36"/>
        <v>BA1-BAC</v>
      </c>
      <c r="M81" s="36">
        <f t="shared" si="37"/>
        <v>0</v>
      </c>
      <c r="N81" s="13">
        <f t="shared" si="38"/>
        <v>0</v>
      </c>
      <c r="O81" s="39">
        <f t="shared" si="39"/>
        <v>0</v>
      </c>
      <c r="P81" s="39">
        <f t="shared" si="40"/>
        <v>0</v>
      </c>
      <c r="Q81" s="2">
        <f t="shared" si="41"/>
        <v>-1</v>
      </c>
    </row>
    <row r="82" spans="1:17" x14ac:dyDescent="0.35">
      <c r="A82" s="2">
        <f>'Biomass from Ecopath'!A81</f>
        <v>71</v>
      </c>
      <c r="B82" t="str">
        <f>'Biomass from Ecopath'!B81</f>
        <v>DET_Close</v>
      </c>
      <c r="C82">
        <f>'Biomass from Ecopath'!C81</f>
        <v>60</v>
      </c>
      <c r="D82" s="2">
        <v>0</v>
      </c>
      <c r="E82" s="2">
        <v>1</v>
      </c>
      <c r="F82" s="17">
        <f t="shared" si="30"/>
        <v>0.16174654390835713</v>
      </c>
      <c r="G82" s="14">
        <f t="shared" si="32"/>
        <v>0</v>
      </c>
      <c r="H82" s="24">
        <f t="shared" si="31"/>
        <v>0</v>
      </c>
      <c r="I82" s="29">
        <f t="shared" si="33"/>
        <v>0</v>
      </c>
      <c r="J82" s="28">
        <f t="shared" si="34"/>
        <v>0</v>
      </c>
      <c r="K82" s="15">
        <f t="shared" si="35"/>
        <v>0</v>
      </c>
      <c r="L82" s="34" t="str">
        <f t="shared" si="36"/>
        <v>DET_Close</v>
      </c>
      <c r="M82" s="36">
        <f t="shared" si="37"/>
        <v>0</v>
      </c>
      <c r="N82" s="13">
        <f t="shared" si="38"/>
        <v>0</v>
      </c>
      <c r="O82" s="39">
        <f t="shared" si="39"/>
        <v>0</v>
      </c>
      <c r="P82" s="39">
        <f t="shared" si="40"/>
        <v>0</v>
      </c>
      <c r="Q82" s="2">
        <f t="shared" si="41"/>
        <v>-1</v>
      </c>
    </row>
    <row r="83" spans="1:17" s="11" customFormat="1" x14ac:dyDescent="0.35">
      <c r="A83" s="10">
        <f>'Biomass from Ecopath'!A82</f>
        <v>72</v>
      </c>
      <c r="B83" s="11" t="str">
        <f>'Biomass from Ecopath'!B82</f>
        <v>DET_Real</v>
      </c>
      <c r="C83" s="11">
        <f>'Biomass from Ecopath'!C82</f>
        <v>60</v>
      </c>
      <c r="D83" s="10">
        <v>0</v>
      </c>
      <c r="E83" s="10">
        <v>0.2</v>
      </c>
      <c r="F83" s="19">
        <f t="shared" si="30"/>
        <v>0.16174654390835713</v>
      </c>
      <c r="G83" s="21">
        <f t="shared" si="32"/>
        <v>0</v>
      </c>
      <c r="H83" s="26">
        <f t="shared" si="31"/>
        <v>0</v>
      </c>
      <c r="I83" s="32">
        <f t="shared" si="33"/>
        <v>0</v>
      </c>
      <c r="J83" s="33">
        <f t="shared" si="34"/>
        <v>0</v>
      </c>
      <c r="K83" s="46">
        <f t="shared" si="35"/>
        <v>0</v>
      </c>
      <c r="L83" s="34" t="str">
        <f t="shared" si="36"/>
        <v>DET_Real</v>
      </c>
      <c r="M83" s="36">
        <f t="shared" si="37"/>
        <v>0</v>
      </c>
      <c r="N83" s="13">
        <f t="shared" si="38"/>
        <v>0</v>
      </c>
      <c r="O83" s="43">
        <f t="shared" si="39"/>
        <v>0</v>
      </c>
      <c r="P83" s="43">
        <f t="shared" si="40"/>
        <v>0</v>
      </c>
      <c r="Q83" s="2">
        <f t="shared" si="41"/>
        <v>-1</v>
      </c>
    </row>
    <row r="84" spans="1:17" s="1" customFormat="1" x14ac:dyDescent="0.35">
      <c r="A84" s="3"/>
      <c r="I84" s="3"/>
      <c r="J84" s="3"/>
      <c r="O84" s="42"/>
      <c r="P84" s="42"/>
    </row>
    <row r="86" spans="1:17" x14ac:dyDescent="0.35">
      <c r="O86" s="42" t="s">
        <v>126</v>
      </c>
      <c r="P86" s="42"/>
    </row>
    <row r="87" spans="1:17" x14ac:dyDescent="0.35">
      <c r="B87" s="1"/>
      <c r="C87" s="4" t="s">
        <v>109</v>
      </c>
      <c r="D87" s="4" t="s">
        <v>112</v>
      </c>
      <c r="E87" s="4"/>
      <c r="F87" s="4" t="s">
        <v>111</v>
      </c>
      <c r="G87" s="4" t="s">
        <v>108</v>
      </c>
      <c r="H87" s="5" t="s">
        <v>110</v>
      </c>
      <c r="J87" s="4" t="s">
        <v>120</v>
      </c>
      <c r="M87" t="s">
        <v>107</v>
      </c>
      <c r="O87" s="39">
        <f>SUM(O5:O83)</f>
        <v>4.0702325071523777</v>
      </c>
    </row>
    <row r="88" spans="1:17" x14ac:dyDescent="0.35">
      <c r="B88" s="6" t="s">
        <v>107</v>
      </c>
      <c r="C88" s="16">
        <f>SUM(C5:C83)</f>
        <v>370.95073904018</v>
      </c>
      <c r="D88" s="3">
        <f>SUM(D5:D83)</f>
        <v>34</v>
      </c>
      <c r="E88" s="3"/>
      <c r="F88" s="27">
        <f>SUM(F5:F83)</f>
        <v>1.0000000000000002</v>
      </c>
      <c r="G88" s="23">
        <f>SUM(G5:G83)</f>
        <v>132.4107404314</v>
      </c>
      <c r="H88" s="27">
        <f>SUM(H5:H83)</f>
        <v>0.99999999999999978</v>
      </c>
      <c r="I88" s="27"/>
      <c r="J88" s="27">
        <f>SUM(J5:J83)</f>
        <v>34</v>
      </c>
      <c r="K88" s="27"/>
      <c r="L88" s="27"/>
      <c r="M88" s="27">
        <f>SUM(M5:M83)</f>
        <v>0.84999999999999964</v>
      </c>
    </row>
  </sheetData>
  <conditionalFormatting sqref="M5:M8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53C71-666E-4667-818B-70DFB17306A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8248C-3F9D-4A74-8375-4CDA846234E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45A96-8111-42E5-9752-3878B168E429}">
  <dimension ref="A2:Q88"/>
  <sheetViews>
    <sheetView topLeftCell="H1" workbookViewId="0">
      <selection sqref="A1:Q1048576"/>
    </sheetView>
  </sheetViews>
  <sheetFormatPr defaultRowHeight="14.5" x14ac:dyDescent="0.35"/>
  <cols>
    <col min="1" max="1" width="15" style="2" customWidth="1"/>
    <col min="2" max="2" width="21.81640625" customWidth="1"/>
    <col min="3" max="3" width="12.90625" customWidth="1"/>
    <col min="4" max="4" width="12.36328125" customWidth="1"/>
    <col min="5" max="5" width="17.81640625" style="2" customWidth="1"/>
    <col min="6" max="6" width="17.36328125" style="2" customWidth="1"/>
    <col min="7" max="7" width="16.7265625" style="2" customWidth="1"/>
    <col min="8" max="8" width="14.1796875" customWidth="1"/>
    <col min="9" max="9" width="18.54296875" style="2" customWidth="1"/>
    <col min="10" max="10" width="12.7265625" style="2" customWidth="1"/>
    <col min="11" max="11" width="14.26953125" customWidth="1"/>
    <col min="12" max="12" width="21.36328125" customWidth="1"/>
    <col min="13" max="13" width="14.54296875" customWidth="1"/>
    <col min="14" max="14" width="18" customWidth="1"/>
    <col min="15" max="16" width="15.7265625" style="39" customWidth="1"/>
    <col min="17" max="17" width="22.54296875" customWidth="1"/>
  </cols>
  <sheetData>
    <row r="2" spans="1:17" x14ac:dyDescent="0.35">
      <c r="E2" s="3" t="s">
        <v>96</v>
      </c>
      <c r="F2" s="3">
        <v>0.15</v>
      </c>
    </row>
    <row r="3" spans="1:17" x14ac:dyDescent="0.35">
      <c r="I3" s="3" t="s">
        <v>113</v>
      </c>
      <c r="O3" s="42" t="s">
        <v>122</v>
      </c>
    </row>
    <row r="4" spans="1:17" ht="58" x14ac:dyDescent="0.35">
      <c r="A4" s="4" t="s">
        <v>95</v>
      </c>
      <c r="B4" s="5" t="s">
        <v>91</v>
      </c>
      <c r="C4" s="7" t="s">
        <v>98</v>
      </c>
      <c r="D4" s="4" t="s">
        <v>97</v>
      </c>
      <c r="E4" s="7" t="s">
        <v>99</v>
      </c>
      <c r="F4" s="7" t="s">
        <v>100</v>
      </c>
      <c r="G4" s="7" t="s">
        <v>101</v>
      </c>
      <c r="H4" s="7" t="s">
        <v>102</v>
      </c>
      <c r="I4" s="7" t="s">
        <v>121</v>
      </c>
      <c r="J4" s="7" t="s">
        <v>114</v>
      </c>
      <c r="K4" s="7" t="s">
        <v>103</v>
      </c>
      <c r="L4" s="7" t="s">
        <v>125</v>
      </c>
      <c r="M4" s="7" t="s">
        <v>104</v>
      </c>
      <c r="N4" s="38" t="s">
        <v>123</v>
      </c>
      <c r="O4" s="40" t="s">
        <v>127</v>
      </c>
      <c r="P4" s="47" t="s">
        <v>128</v>
      </c>
      <c r="Q4" s="38" t="s">
        <v>129</v>
      </c>
    </row>
    <row r="5" spans="1:17" x14ac:dyDescent="0.35">
      <c r="A5" s="2">
        <f>'Biomass from Ecopath'!A4</f>
        <v>1</v>
      </c>
      <c r="B5" t="str">
        <f>'Biomass from Ecopath'!B4</f>
        <v>Orca-WCT</v>
      </c>
      <c r="C5">
        <f>'Biomass from Ecopath'!C4</f>
        <v>2.5999999999999998E-4</v>
      </c>
      <c r="D5" s="2">
        <v>0</v>
      </c>
      <c r="E5" s="2">
        <v>1</v>
      </c>
      <c r="F5" s="17">
        <f t="shared" ref="F5:F68" si="0">C5/$C$88</f>
        <v>7.0090169026954751E-7</v>
      </c>
      <c r="G5" s="14">
        <f>C5*D5*E5</f>
        <v>0</v>
      </c>
      <c r="H5" s="24">
        <f t="shared" ref="H5:H68" si="1">G5/$G$88</f>
        <v>0</v>
      </c>
      <c r="I5" s="29">
        <f>H5</f>
        <v>0</v>
      </c>
      <c r="J5" s="28">
        <f>IF(G5=0,0,H5/I5)</f>
        <v>0</v>
      </c>
      <c r="K5" s="15">
        <f t="shared" ref="K5:K68" si="2">J5/$J$88</f>
        <v>0</v>
      </c>
      <c r="L5" s="34" t="str">
        <f>B5</f>
        <v>Orca-WCT</v>
      </c>
      <c r="M5" s="36">
        <f t="shared" ref="M5:M13" si="3">I5*(1-$F$2)</f>
        <v>0</v>
      </c>
      <c r="N5" s="13">
        <f>M5</f>
        <v>0</v>
      </c>
      <c r="O5" s="39">
        <f t="shared" ref="O5:O13" si="4">M5/F5/$C$88</f>
        <v>0</v>
      </c>
      <c r="P5" s="39">
        <f t="shared" ref="P5:P13" si="5">O5/$O$87</f>
        <v>0</v>
      </c>
      <c r="Q5" s="2">
        <f t="shared" ref="Q5:Q68" si="6">($A$83*P5-1)/(($A$83-2)*P5+1)</f>
        <v>-1</v>
      </c>
    </row>
    <row r="6" spans="1:17" x14ac:dyDescent="0.35">
      <c r="A6" s="2">
        <f>'Biomass from Ecopath'!A5</f>
        <v>2</v>
      </c>
      <c r="B6" t="str">
        <f>'Biomass from Ecopath'!B5</f>
        <v>Orca-Resident</v>
      </c>
      <c r="C6">
        <f>'Biomass from Ecopath'!C5</f>
        <v>3.5000000000000001E-3</v>
      </c>
      <c r="D6" s="2">
        <v>0</v>
      </c>
      <c r="E6" s="2">
        <v>1</v>
      </c>
      <c r="F6" s="17">
        <f t="shared" si="0"/>
        <v>9.4352150613208334E-6</v>
      </c>
      <c r="G6" s="14">
        <f t="shared" ref="G6:G72" si="7">C6*D6*E6</f>
        <v>0</v>
      </c>
      <c r="H6" s="24">
        <f t="shared" si="1"/>
        <v>0</v>
      </c>
      <c r="I6" s="29">
        <f t="shared" ref="I6:I72" si="8">H6</f>
        <v>0</v>
      </c>
      <c r="J6" s="28">
        <f t="shared" ref="J6:J72" si="9">IF(G6=0,0,H6/I6)</f>
        <v>0</v>
      </c>
      <c r="K6" s="15">
        <f t="shared" si="2"/>
        <v>0</v>
      </c>
      <c r="L6" s="34" t="str">
        <f t="shared" ref="L6:L72" si="10">B6</f>
        <v>Orca-Resident</v>
      </c>
      <c r="M6" s="36">
        <f t="shared" si="3"/>
        <v>0</v>
      </c>
      <c r="N6" s="13">
        <f t="shared" ref="N6:N72" si="11">M6</f>
        <v>0</v>
      </c>
      <c r="O6" s="39">
        <f t="shared" si="4"/>
        <v>0</v>
      </c>
      <c r="P6" s="39">
        <f t="shared" si="5"/>
        <v>0</v>
      </c>
      <c r="Q6" s="2">
        <f t="shared" si="6"/>
        <v>-1</v>
      </c>
    </row>
    <row r="7" spans="1:17" x14ac:dyDescent="0.35">
      <c r="A7" s="2">
        <f>'Biomass from Ecopath'!A6</f>
        <v>3</v>
      </c>
      <c r="B7" t="str">
        <f>'Biomass from Ecopath'!B6</f>
        <v>Humpback</v>
      </c>
      <c r="C7">
        <f>'Biomass from Ecopath'!C6</f>
        <v>8.8000000000000005E-3</v>
      </c>
      <c r="D7" s="2">
        <v>0</v>
      </c>
      <c r="E7" s="2">
        <v>2</v>
      </c>
      <c r="F7" s="17">
        <f t="shared" si="0"/>
        <v>2.3722826439892379E-5</v>
      </c>
      <c r="G7" s="14">
        <f t="shared" si="7"/>
        <v>0</v>
      </c>
      <c r="H7" s="24">
        <f t="shared" si="1"/>
        <v>0</v>
      </c>
      <c r="I7" s="29">
        <f t="shared" si="8"/>
        <v>0</v>
      </c>
      <c r="J7" s="28">
        <f t="shared" si="9"/>
        <v>0</v>
      </c>
      <c r="K7" s="15">
        <f t="shared" si="2"/>
        <v>0</v>
      </c>
      <c r="L7" s="34" t="str">
        <f t="shared" si="10"/>
        <v>Humpback</v>
      </c>
      <c r="M7" s="36">
        <f t="shared" si="3"/>
        <v>0</v>
      </c>
      <c r="N7" s="13">
        <f t="shared" si="11"/>
        <v>0</v>
      </c>
      <c r="O7" s="39">
        <f t="shared" si="4"/>
        <v>0</v>
      </c>
      <c r="P7" s="39">
        <f t="shared" si="5"/>
        <v>0</v>
      </c>
      <c r="Q7" s="2">
        <f t="shared" si="6"/>
        <v>-1</v>
      </c>
    </row>
    <row r="8" spans="1:17" x14ac:dyDescent="0.35">
      <c r="A8" s="2">
        <f>'Biomass from Ecopath'!A7</f>
        <v>4</v>
      </c>
      <c r="B8" t="str">
        <f>'Biomass from Ecopath'!B7</f>
        <v>Odontoceti</v>
      </c>
      <c r="C8">
        <f>'Biomass from Ecopath'!C7</f>
        <v>0.08</v>
      </c>
      <c r="D8" s="2">
        <v>0</v>
      </c>
      <c r="E8" s="2">
        <v>1</v>
      </c>
      <c r="F8" s="17">
        <f t="shared" si="0"/>
        <v>2.1566205854447616E-4</v>
      </c>
      <c r="G8" s="14">
        <f t="shared" si="7"/>
        <v>0</v>
      </c>
      <c r="H8" s="24">
        <f t="shared" si="1"/>
        <v>0</v>
      </c>
      <c r="I8" s="29">
        <f t="shared" si="8"/>
        <v>0</v>
      </c>
      <c r="J8" s="28">
        <f t="shared" si="9"/>
        <v>0</v>
      </c>
      <c r="K8" s="15">
        <f t="shared" si="2"/>
        <v>0</v>
      </c>
      <c r="L8" s="34" t="str">
        <f t="shared" si="10"/>
        <v>Odontoceti</v>
      </c>
      <c r="M8" s="36">
        <f t="shared" si="3"/>
        <v>0</v>
      </c>
      <c r="N8" s="13">
        <f t="shared" si="11"/>
        <v>0</v>
      </c>
      <c r="O8" s="39">
        <f t="shared" si="4"/>
        <v>0</v>
      </c>
      <c r="P8" s="39">
        <f t="shared" si="5"/>
        <v>0</v>
      </c>
      <c r="Q8" s="2">
        <f t="shared" si="6"/>
        <v>-1</v>
      </c>
    </row>
    <row r="9" spans="1:17" x14ac:dyDescent="0.35">
      <c r="A9" s="2">
        <f>'Biomass from Ecopath'!A8</f>
        <v>5</v>
      </c>
      <c r="B9" t="str">
        <f>'Biomass from Ecopath'!B8</f>
        <v>Sea</v>
      </c>
      <c r="C9">
        <f>'Biomass from Ecopath'!C8</f>
        <v>4.3999999999999997E-2</v>
      </c>
      <c r="D9" s="2">
        <v>0</v>
      </c>
      <c r="E9" s="2">
        <v>1</v>
      </c>
      <c r="F9" s="17">
        <f t="shared" si="0"/>
        <v>1.1861413219946188E-4</v>
      </c>
      <c r="G9" s="14">
        <f t="shared" si="7"/>
        <v>0</v>
      </c>
      <c r="H9" s="24">
        <f t="shared" si="1"/>
        <v>0</v>
      </c>
      <c r="I9" s="29">
        <f t="shared" si="8"/>
        <v>0</v>
      </c>
      <c r="J9" s="28">
        <f t="shared" si="9"/>
        <v>0</v>
      </c>
      <c r="K9" s="15">
        <f t="shared" si="2"/>
        <v>0</v>
      </c>
      <c r="L9" s="34" t="str">
        <f t="shared" si="10"/>
        <v>Sea</v>
      </c>
      <c r="M9" s="36">
        <f t="shared" si="3"/>
        <v>0</v>
      </c>
      <c r="N9" s="13">
        <f t="shared" si="11"/>
        <v>0</v>
      </c>
      <c r="O9" s="39">
        <f t="shared" si="4"/>
        <v>0</v>
      </c>
      <c r="P9" s="39">
        <f t="shared" si="5"/>
        <v>0</v>
      </c>
      <c r="Q9" s="2">
        <f t="shared" si="6"/>
        <v>-1</v>
      </c>
    </row>
    <row r="10" spans="1:17" x14ac:dyDescent="0.35">
      <c r="A10" s="2">
        <f>'Biomass from Ecopath'!A9</f>
        <v>6</v>
      </c>
      <c r="B10" t="str">
        <f>'Biomass from Ecopath'!B9</f>
        <v>Harbour</v>
      </c>
      <c r="C10">
        <f>'Biomass from Ecopath'!C9</f>
        <v>0.16</v>
      </c>
      <c r="D10" s="2">
        <v>0</v>
      </c>
      <c r="E10" s="2">
        <v>1</v>
      </c>
      <c r="F10" s="17">
        <f t="shared" si="0"/>
        <v>4.3132411708895232E-4</v>
      </c>
      <c r="G10" s="14">
        <f t="shared" si="7"/>
        <v>0</v>
      </c>
      <c r="H10" s="24">
        <f t="shared" si="1"/>
        <v>0</v>
      </c>
      <c r="I10" s="29">
        <f t="shared" si="8"/>
        <v>0</v>
      </c>
      <c r="J10" s="28">
        <f t="shared" si="9"/>
        <v>0</v>
      </c>
      <c r="K10" s="15">
        <f t="shared" si="2"/>
        <v>0</v>
      </c>
      <c r="L10" s="34" t="str">
        <f t="shared" si="10"/>
        <v>Harbour</v>
      </c>
      <c r="M10" s="36">
        <f t="shared" si="3"/>
        <v>0</v>
      </c>
      <c r="N10" s="13">
        <f t="shared" si="11"/>
        <v>0</v>
      </c>
      <c r="O10" s="39">
        <f t="shared" si="4"/>
        <v>0</v>
      </c>
      <c r="P10" s="39">
        <f t="shared" si="5"/>
        <v>0</v>
      </c>
      <c r="Q10" s="2">
        <f t="shared" si="6"/>
        <v>-1</v>
      </c>
    </row>
    <row r="11" spans="1:17" x14ac:dyDescent="0.35">
      <c r="A11" s="2">
        <f>'Biomass from Ecopath'!A10</f>
        <v>7</v>
      </c>
      <c r="B11" t="str">
        <f>'Biomass from Ecopath'!B10</f>
        <v>Avian</v>
      </c>
      <c r="C11">
        <f>'Biomass from Ecopath'!C10</f>
        <v>3.5999999999999997E-2</v>
      </c>
      <c r="D11" s="2">
        <v>0</v>
      </c>
      <c r="E11" s="2">
        <v>1</v>
      </c>
      <c r="F11" s="17">
        <f t="shared" si="0"/>
        <v>9.7047926345014267E-5</v>
      </c>
      <c r="G11" s="14">
        <f t="shared" si="7"/>
        <v>0</v>
      </c>
      <c r="H11" s="24">
        <f t="shared" si="1"/>
        <v>0</v>
      </c>
      <c r="I11" s="29">
        <f t="shared" si="8"/>
        <v>0</v>
      </c>
      <c r="J11" s="28">
        <f t="shared" si="9"/>
        <v>0</v>
      </c>
      <c r="K11" s="15">
        <f t="shared" si="2"/>
        <v>0</v>
      </c>
      <c r="L11" s="34" t="str">
        <f t="shared" si="10"/>
        <v>Avian</v>
      </c>
      <c r="M11" s="36">
        <f t="shared" si="3"/>
        <v>0</v>
      </c>
      <c r="N11" s="13">
        <f t="shared" si="11"/>
        <v>0</v>
      </c>
      <c r="O11" s="39">
        <f t="shared" si="4"/>
        <v>0</v>
      </c>
      <c r="P11" s="39">
        <f t="shared" si="5"/>
        <v>0</v>
      </c>
      <c r="Q11" s="2">
        <f t="shared" si="6"/>
        <v>-1</v>
      </c>
    </row>
    <row r="12" spans="1:17" x14ac:dyDescent="0.35">
      <c r="A12" s="2">
        <f>'Biomass from Ecopath'!A11</f>
        <v>8</v>
      </c>
      <c r="B12" t="str">
        <f>'Biomass from Ecopath'!B11</f>
        <v>Lingcod</v>
      </c>
      <c r="C12">
        <f>'Biomass from Ecopath'!C11</f>
        <v>1</v>
      </c>
      <c r="D12" s="2">
        <v>0</v>
      </c>
      <c r="E12" s="2">
        <v>1</v>
      </c>
      <c r="F12" s="17">
        <f t="shared" si="0"/>
        <v>2.6957757318059523E-3</v>
      </c>
      <c r="G12" s="14">
        <f t="shared" si="7"/>
        <v>0</v>
      </c>
      <c r="H12" s="24">
        <f t="shared" si="1"/>
        <v>0</v>
      </c>
      <c r="I12" s="29">
        <f t="shared" si="8"/>
        <v>0</v>
      </c>
      <c r="J12" s="28">
        <f t="shared" si="9"/>
        <v>0</v>
      </c>
      <c r="K12" s="15">
        <f t="shared" si="2"/>
        <v>0</v>
      </c>
      <c r="L12" s="34" t="str">
        <f t="shared" si="10"/>
        <v>Lingcod</v>
      </c>
      <c r="M12" s="36">
        <f t="shared" si="3"/>
        <v>0</v>
      </c>
      <c r="N12" s="13">
        <f t="shared" si="11"/>
        <v>0</v>
      </c>
      <c r="O12" s="39">
        <f t="shared" si="4"/>
        <v>0</v>
      </c>
      <c r="P12" s="39">
        <f t="shared" si="5"/>
        <v>0</v>
      </c>
      <c r="Q12" s="2">
        <f t="shared" si="6"/>
        <v>-1</v>
      </c>
    </row>
    <row r="13" spans="1:17" x14ac:dyDescent="0.35">
      <c r="A13" s="2">
        <f>'Biomass from Ecopath'!A12</f>
        <v>9</v>
      </c>
      <c r="B13" t="str">
        <f>'Biomass from Ecopath'!B12</f>
        <v>Dogfish</v>
      </c>
      <c r="C13">
        <f>'Biomass from Ecopath'!C12</f>
        <v>4.5</v>
      </c>
      <c r="D13" s="2">
        <v>0</v>
      </c>
      <c r="E13" s="2">
        <v>1</v>
      </c>
      <c r="F13" s="17">
        <f t="shared" si="0"/>
        <v>1.2130990793126784E-2</v>
      </c>
      <c r="G13" s="14">
        <f t="shared" si="7"/>
        <v>0</v>
      </c>
      <c r="H13" s="24">
        <f t="shared" si="1"/>
        <v>0</v>
      </c>
      <c r="I13" s="29">
        <f t="shared" si="8"/>
        <v>0</v>
      </c>
      <c r="J13" s="28">
        <f t="shared" si="9"/>
        <v>0</v>
      </c>
      <c r="K13" s="15">
        <f t="shared" si="2"/>
        <v>0</v>
      </c>
      <c r="L13" s="34" t="str">
        <f t="shared" si="10"/>
        <v>Dogfish</v>
      </c>
      <c r="M13" s="36">
        <f t="shared" si="3"/>
        <v>0</v>
      </c>
      <c r="N13" s="13">
        <f t="shared" si="11"/>
        <v>0</v>
      </c>
      <c r="O13" s="39">
        <f t="shared" si="4"/>
        <v>0</v>
      </c>
      <c r="P13" s="39">
        <f t="shared" si="5"/>
        <v>0</v>
      </c>
      <c r="Q13" s="2">
        <f t="shared" si="6"/>
        <v>-1</v>
      </c>
    </row>
    <row r="14" spans="1:17" x14ac:dyDescent="0.35">
      <c r="A14" s="9">
        <f>'Biomass from Ecopath'!A13</f>
        <v>0</v>
      </c>
      <c r="B14" s="8" t="str">
        <f>'Biomass from Ecopath'!B13</f>
        <v>HAKE</v>
      </c>
      <c r="C14" s="8">
        <f>'Biomass from Ecopath'!C13</f>
        <v>0</v>
      </c>
      <c r="D14" s="8">
        <v>0</v>
      </c>
      <c r="E14" s="9"/>
      <c r="F14" s="18">
        <f t="shared" si="0"/>
        <v>0</v>
      </c>
      <c r="G14" s="22">
        <f t="shared" si="7"/>
        <v>0</v>
      </c>
      <c r="H14" s="25">
        <f t="shared" si="1"/>
        <v>0</v>
      </c>
      <c r="I14" s="30">
        <f t="shared" si="8"/>
        <v>0</v>
      </c>
      <c r="J14" s="31">
        <f t="shared" si="9"/>
        <v>0</v>
      </c>
      <c r="K14" s="45">
        <f t="shared" si="2"/>
        <v>0</v>
      </c>
      <c r="L14" s="35" t="str">
        <f t="shared" si="10"/>
        <v>HAKE</v>
      </c>
      <c r="M14" s="37"/>
      <c r="N14" s="48"/>
      <c r="O14" s="41"/>
      <c r="P14" s="41"/>
      <c r="Q14" s="9">
        <f t="shared" si="6"/>
        <v>-1</v>
      </c>
    </row>
    <row r="15" spans="1:17" x14ac:dyDescent="0.35">
      <c r="A15" s="2">
        <f>'Biomass from Ecopath'!A14</f>
        <v>10</v>
      </c>
      <c r="B15" t="str">
        <f>'Biomass from Ecopath'!B14</f>
        <v>Hake1_0-11</v>
      </c>
      <c r="C15">
        <f>'Biomass from Ecopath'!C14</f>
        <v>0.30989040000000001</v>
      </c>
      <c r="D15" s="2">
        <v>1</v>
      </c>
      <c r="E15" s="2">
        <v>21</v>
      </c>
      <c r="F15" s="17">
        <f t="shared" si="0"/>
        <v>8.3539501983963922E-4</v>
      </c>
      <c r="G15" s="14">
        <f t="shared" si="7"/>
        <v>6.5076984000000007</v>
      </c>
      <c r="H15" s="24">
        <f t="shared" si="1"/>
        <v>1.4830597397641183E-2</v>
      </c>
      <c r="I15" s="29">
        <f t="shared" si="8"/>
        <v>1.4830597397641183E-2</v>
      </c>
      <c r="J15" s="28">
        <f t="shared" si="9"/>
        <v>1</v>
      </c>
      <c r="K15" s="15">
        <f t="shared" si="2"/>
        <v>5.8823529411764705E-2</v>
      </c>
      <c r="L15" s="34" t="str">
        <f t="shared" si="10"/>
        <v>Hake1_0-11</v>
      </c>
      <c r="M15" s="36">
        <f t="shared" ref="M15:M24" si="12">I15*(1-$F$2)</f>
        <v>1.2606007787995005E-2</v>
      </c>
      <c r="N15" s="13">
        <f t="shared" si="11"/>
        <v>1.2606007787995005E-2</v>
      </c>
      <c r="O15" s="39">
        <f t="shared" ref="O15:O24" si="13">M15/F15/$C$88</f>
        <v>4.06789232192898E-2</v>
      </c>
      <c r="P15" s="39">
        <f t="shared" ref="P15:P24" si="14">O15/$O$87</f>
        <v>0.23728813559322035</v>
      </c>
      <c r="Q15" s="2">
        <f t="shared" si="6"/>
        <v>0.91337824831568815</v>
      </c>
    </row>
    <row r="16" spans="1:17" x14ac:dyDescent="0.35">
      <c r="A16" s="2">
        <f>'Biomass from Ecopath'!A15</f>
        <v>11</v>
      </c>
      <c r="B16" t="str">
        <f>'Biomass from Ecopath'!B15</f>
        <v>Hake2_juve_12-35</v>
      </c>
      <c r="C16">
        <f>'Biomass from Ecopath'!C15</f>
        <v>2.2669760000000001</v>
      </c>
      <c r="D16" s="2">
        <v>0</v>
      </c>
      <c r="E16" s="2">
        <v>1</v>
      </c>
      <c r="F16" s="17">
        <f t="shared" si="0"/>
        <v>6.1112588853865302E-3</v>
      </c>
      <c r="G16" s="14">
        <f t="shared" si="7"/>
        <v>0</v>
      </c>
      <c r="H16" s="24">
        <f t="shared" si="1"/>
        <v>0</v>
      </c>
      <c r="I16" s="29">
        <f t="shared" si="8"/>
        <v>0</v>
      </c>
      <c r="J16" s="28">
        <f t="shared" si="9"/>
        <v>0</v>
      </c>
      <c r="K16" s="15">
        <f t="shared" si="2"/>
        <v>0</v>
      </c>
      <c r="L16" s="34" t="str">
        <f t="shared" si="10"/>
        <v>Hake2_juve_12-35</v>
      </c>
      <c r="M16" s="36">
        <f t="shared" si="12"/>
        <v>0</v>
      </c>
      <c r="N16" s="13">
        <f t="shared" si="11"/>
        <v>0</v>
      </c>
      <c r="O16" s="39">
        <f t="shared" si="13"/>
        <v>0</v>
      </c>
      <c r="P16" s="39">
        <f t="shared" si="14"/>
        <v>0</v>
      </c>
      <c r="Q16" s="2">
        <f t="shared" si="6"/>
        <v>-1</v>
      </c>
    </row>
    <row r="17" spans="1:17" x14ac:dyDescent="0.35">
      <c r="A17" s="2">
        <f>'Biomass from Ecopath'!A16</f>
        <v>12</v>
      </c>
      <c r="B17" t="str">
        <f>'Biomass from Ecopath'!B16</f>
        <v>Hake3_mat_36-59</v>
      </c>
      <c r="C17">
        <f>'Biomass from Ecopath'!C16</f>
        <v>1.9</v>
      </c>
      <c r="D17" s="2">
        <v>0</v>
      </c>
      <c r="E17" s="2">
        <v>1</v>
      </c>
      <c r="F17" s="17">
        <f t="shared" si="0"/>
        <v>5.1219738904313087E-3</v>
      </c>
      <c r="G17" s="14">
        <f t="shared" si="7"/>
        <v>0</v>
      </c>
      <c r="H17" s="24">
        <f t="shared" si="1"/>
        <v>0</v>
      </c>
      <c r="I17" s="29">
        <f t="shared" si="8"/>
        <v>0</v>
      </c>
      <c r="J17" s="28">
        <f t="shared" si="9"/>
        <v>0</v>
      </c>
      <c r="K17" s="15">
        <f t="shared" si="2"/>
        <v>0</v>
      </c>
      <c r="L17" s="34" t="str">
        <f t="shared" si="10"/>
        <v>Hake3_mat_36-59</v>
      </c>
      <c r="M17" s="36">
        <f t="shared" si="12"/>
        <v>0</v>
      </c>
      <c r="N17" s="13">
        <f t="shared" si="11"/>
        <v>0</v>
      </c>
      <c r="O17" s="39">
        <f t="shared" si="13"/>
        <v>0</v>
      </c>
      <c r="P17" s="39">
        <f t="shared" si="14"/>
        <v>0</v>
      </c>
      <c r="Q17" s="2">
        <f t="shared" si="6"/>
        <v>-1</v>
      </c>
    </row>
    <row r="18" spans="1:17" x14ac:dyDescent="0.35">
      <c r="A18" s="2">
        <f>'Biomass from Ecopath'!A17</f>
        <v>13</v>
      </c>
      <c r="B18" t="str">
        <f>'Biomass from Ecopath'!B17</f>
        <v>Hake4_old_60up</v>
      </c>
      <c r="C18">
        <f>'Biomass from Ecopath'!C17</f>
        <v>4.4492649999999996</v>
      </c>
      <c r="D18" s="2">
        <v>0</v>
      </c>
      <c r="E18" s="2">
        <v>1</v>
      </c>
      <c r="F18" s="17">
        <f t="shared" si="0"/>
        <v>1.1994220611373608E-2</v>
      </c>
      <c r="G18" s="14">
        <f t="shared" si="7"/>
        <v>0</v>
      </c>
      <c r="H18" s="24">
        <f t="shared" si="1"/>
        <v>0</v>
      </c>
      <c r="I18" s="29">
        <f t="shared" si="8"/>
        <v>0</v>
      </c>
      <c r="J18" s="28">
        <f t="shared" si="9"/>
        <v>0</v>
      </c>
      <c r="K18" s="15">
        <f t="shared" si="2"/>
        <v>0</v>
      </c>
      <c r="L18" s="34" t="str">
        <f t="shared" si="10"/>
        <v>Hake4_old_60up</v>
      </c>
      <c r="M18" s="36">
        <f t="shared" si="12"/>
        <v>0</v>
      </c>
      <c r="N18" s="13">
        <f t="shared" si="11"/>
        <v>0</v>
      </c>
      <c r="O18" s="39">
        <f t="shared" si="13"/>
        <v>0</v>
      </c>
      <c r="P18" s="39">
        <f t="shared" si="14"/>
        <v>0</v>
      </c>
      <c r="Q18" s="2">
        <f t="shared" si="6"/>
        <v>-1</v>
      </c>
    </row>
    <row r="19" spans="1:17" x14ac:dyDescent="0.35">
      <c r="A19" s="2">
        <f>'Biomass from Ecopath'!A18</f>
        <v>14</v>
      </c>
      <c r="B19" t="str">
        <f>'Biomass from Ecopath'!B18</f>
        <v>Pink-Juve</v>
      </c>
      <c r="C19">
        <f>'Biomass from Ecopath'!C18</f>
        <v>3.3999999999999998E-3</v>
      </c>
      <c r="D19" s="2">
        <v>1</v>
      </c>
      <c r="E19" s="2">
        <v>1</v>
      </c>
      <c r="F19" s="17">
        <f t="shared" si="0"/>
        <v>9.165637488140236E-6</v>
      </c>
      <c r="G19" s="14">
        <f t="shared" si="7"/>
        <v>3.3999999999999998E-3</v>
      </c>
      <c r="H19" s="24">
        <f t="shared" si="1"/>
        <v>7.7483663274837716E-6</v>
      </c>
      <c r="I19" s="29">
        <f t="shared" si="8"/>
        <v>7.7483663274837716E-6</v>
      </c>
      <c r="J19" s="28">
        <f t="shared" si="9"/>
        <v>1</v>
      </c>
      <c r="K19" s="15">
        <f t="shared" si="2"/>
        <v>5.8823529411764705E-2</v>
      </c>
      <c r="L19" s="34" t="str">
        <f t="shared" si="10"/>
        <v>Pink-Juve</v>
      </c>
      <c r="M19" s="36">
        <f t="shared" si="12"/>
        <v>6.5861113783612053E-6</v>
      </c>
      <c r="N19" s="13">
        <f t="shared" si="11"/>
        <v>6.5861113783612053E-6</v>
      </c>
      <c r="O19" s="39">
        <f t="shared" si="13"/>
        <v>1.9370915818709429E-3</v>
      </c>
      <c r="P19" s="39">
        <f t="shared" si="14"/>
        <v>1.1299435028248588E-2</v>
      </c>
      <c r="Q19" s="2">
        <f t="shared" si="6"/>
        <v>-0.10410094637223971</v>
      </c>
    </row>
    <row r="20" spans="1:17" x14ac:dyDescent="0.35">
      <c r="A20" s="2">
        <f>'Biomass from Ecopath'!A19</f>
        <v>15</v>
      </c>
      <c r="B20" t="str">
        <f>'Biomass from Ecopath'!B19</f>
        <v>Pink-Adult</v>
      </c>
      <c r="C20">
        <f>'Biomass from Ecopath'!C19</f>
        <v>0.18</v>
      </c>
      <c r="D20" s="2">
        <v>0</v>
      </c>
      <c r="E20" s="2">
        <v>1</v>
      </c>
      <c r="F20" s="17">
        <f t="shared" si="0"/>
        <v>4.8523963172507134E-4</v>
      </c>
      <c r="G20" s="14">
        <f t="shared" si="7"/>
        <v>0</v>
      </c>
      <c r="H20" s="24">
        <f t="shared" si="1"/>
        <v>0</v>
      </c>
      <c r="I20" s="29">
        <f t="shared" si="8"/>
        <v>0</v>
      </c>
      <c r="J20" s="28">
        <f t="shared" si="9"/>
        <v>0</v>
      </c>
      <c r="K20" s="15">
        <f t="shared" si="2"/>
        <v>0</v>
      </c>
      <c r="L20" s="34" t="str">
        <f t="shared" si="10"/>
        <v>Pink-Adult</v>
      </c>
      <c r="M20" s="36">
        <f t="shared" si="12"/>
        <v>0</v>
      </c>
      <c r="N20" s="13">
        <f t="shared" si="11"/>
        <v>0</v>
      </c>
      <c r="O20" s="39">
        <f t="shared" si="13"/>
        <v>0</v>
      </c>
      <c r="P20" s="39">
        <f t="shared" si="14"/>
        <v>0</v>
      </c>
      <c r="Q20" s="2">
        <f t="shared" si="6"/>
        <v>-1</v>
      </c>
    </row>
    <row r="21" spans="1:17" x14ac:dyDescent="0.35">
      <c r="A21" s="2">
        <f>'Biomass from Ecopath'!A20</f>
        <v>16</v>
      </c>
      <c r="B21" t="str">
        <f>'Biomass from Ecopath'!B20</f>
        <v>Chum-Juve</v>
      </c>
      <c r="C21">
        <f>'Biomass from Ecopath'!C20</f>
        <v>3.32E-3</v>
      </c>
      <c r="D21" s="2">
        <v>1</v>
      </c>
      <c r="E21" s="2">
        <v>1</v>
      </c>
      <c r="F21" s="17">
        <f t="shared" si="0"/>
        <v>8.9499754295957619E-6</v>
      </c>
      <c r="G21" s="14">
        <f t="shared" si="7"/>
        <v>3.32E-3</v>
      </c>
      <c r="H21" s="24">
        <f t="shared" si="1"/>
        <v>7.5660518256606242E-6</v>
      </c>
      <c r="I21" s="29">
        <f t="shared" si="8"/>
        <v>7.5660518256606242E-6</v>
      </c>
      <c r="J21" s="28">
        <f t="shared" si="9"/>
        <v>1</v>
      </c>
      <c r="K21" s="15">
        <f t="shared" si="2"/>
        <v>5.8823529411764705E-2</v>
      </c>
      <c r="L21" s="34" t="str">
        <f t="shared" si="10"/>
        <v>Chum-Juve</v>
      </c>
      <c r="M21" s="36">
        <f t="shared" si="12"/>
        <v>6.4311440518115304E-6</v>
      </c>
      <c r="N21" s="13">
        <f t="shared" si="11"/>
        <v>6.4311440518115304E-6</v>
      </c>
      <c r="O21" s="39">
        <f t="shared" si="13"/>
        <v>1.9370915818709426E-3</v>
      </c>
      <c r="P21" s="39">
        <f t="shared" si="14"/>
        <v>1.1299435028248586E-2</v>
      </c>
      <c r="Q21" s="2">
        <f t="shared" si="6"/>
        <v>-0.10410094637223985</v>
      </c>
    </row>
    <row r="22" spans="1:17" x14ac:dyDescent="0.35">
      <c r="A22" s="2">
        <f>'Biomass from Ecopath'!A21</f>
        <v>17</v>
      </c>
      <c r="B22" t="str">
        <f>'Biomass from Ecopath'!B21</f>
        <v>Chum-Adult</v>
      </c>
      <c r="C22">
        <f>'Biomass from Ecopath'!C21</f>
        <v>0.14000000000000001</v>
      </c>
      <c r="D22" s="2">
        <v>0</v>
      </c>
      <c r="E22" s="2">
        <v>1</v>
      </c>
      <c r="F22" s="17">
        <f t="shared" si="0"/>
        <v>3.7740860245283331E-4</v>
      </c>
      <c r="G22" s="14">
        <f t="shared" si="7"/>
        <v>0</v>
      </c>
      <c r="H22" s="24">
        <f t="shared" si="1"/>
        <v>0</v>
      </c>
      <c r="I22" s="29">
        <f t="shared" si="8"/>
        <v>0</v>
      </c>
      <c r="J22" s="28">
        <f t="shared" si="9"/>
        <v>0</v>
      </c>
      <c r="K22" s="15">
        <f t="shared" si="2"/>
        <v>0</v>
      </c>
      <c r="L22" s="34" t="str">
        <f t="shared" si="10"/>
        <v>Chum-Adult</v>
      </c>
      <c r="M22" s="36">
        <f t="shared" si="12"/>
        <v>0</v>
      </c>
      <c r="N22" s="13">
        <f t="shared" si="11"/>
        <v>0</v>
      </c>
      <c r="O22" s="39">
        <f t="shared" si="13"/>
        <v>0</v>
      </c>
      <c r="P22" s="39">
        <f t="shared" si="14"/>
        <v>0</v>
      </c>
      <c r="Q22" s="2">
        <f t="shared" si="6"/>
        <v>-1</v>
      </c>
    </row>
    <row r="23" spans="1:17" x14ac:dyDescent="0.35">
      <c r="A23" s="2">
        <f>'Biomass from Ecopath'!A22</f>
        <v>18</v>
      </c>
      <c r="B23" t="str">
        <f>'Biomass from Ecopath'!B22</f>
        <v>Sockeye-Juve</v>
      </c>
      <c r="C23">
        <f>'Biomass from Ecopath'!C22</f>
        <v>6.6E-3</v>
      </c>
      <c r="D23" s="2">
        <v>1</v>
      </c>
      <c r="E23" s="2">
        <v>1</v>
      </c>
      <c r="F23" s="17">
        <f t="shared" si="0"/>
        <v>1.7792119829919284E-5</v>
      </c>
      <c r="G23" s="14">
        <f t="shared" si="7"/>
        <v>6.6E-3</v>
      </c>
      <c r="H23" s="24">
        <f t="shared" si="1"/>
        <v>1.5040946400409673E-5</v>
      </c>
      <c r="I23" s="29">
        <f t="shared" si="8"/>
        <v>1.5040946400409673E-5</v>
      </c>
      <c r="J23" s="28">
        <f t="shared" si="9"/>
        <v>1</v>
      </c>
      <c r="K23" s="15">
        <f t="shared" si="2"/>
        <v>5.8823529411764705E-2</v>
      </c>
      <c r="L23" s="34" t="str">
        <f t="shared" si="10"/>
        <v>Sockeye-Juve</v>
      </c>
      <c r="M23" s="36">
        <f t="shared" si="12"/>
        <v>1.2784804440348222E-5</v>
      </c>
      <c r="N23" s="13">
        <f t="shared" si="11"/>
        <v>1.2784804440348222E-5</v>
      </c>
      <c r="O23" s="39">
        <f t="shared" si="13"/>
        <v>1.9370915818709426E-3</v>
      </c>
      <c r="P23" s="39">
        <f t="shared" si="14"/>
        <v>1.1299435028248586E-2</v>
      </c>
      <c r="Q23" s="2">
        <f t="shared" si="6"/>
        <v>-0.10410094637223985</v>
      </c>
    </row>
    <row r="24" spans="1:17" x14ac:dyDescent="0.35">
      <c r="A24" s="2">
        <f>'Biomass from Ecopath'!A23</f>
        <v>19</v>
      </c>
      <c r="B24" t="str">
        <f>'Biomass from Ecopath'!B23</f>
        <v>Sockeye-Adult</v>
      </c>
      <c r="C24">
        <f>'Biomass from Ecopath'!C23</f>
        <v>0.18</v>
      </c>
      <c r="D24" s="2">
        <v>0</v>
      </c>
      <c r="E24" s="2">
        <v>1</v>
      </c>
      <c r="F24" s="17">
        <f t="shared" si="0"/>
        <v>4.8523963172507134E-4</v>
      </c>
      <c r="G24" s="14">
        <f t="shared" si="7"/>
        <v>0</v>
      </c>
      <c r="H24" s="24">
        <f t="shared" si="1"/>
        <v>0</v>
      </c>
      <c r="I24" s="29">
        <f t="shared" si="8"/>
        <v>0</v>
      </c>
      <c r="J24" s="28">
        <f t="shared" si="9"/>
        <v>0</v>
      </c>
      <c r="K24" s="15">
        <f t="shared" si="2"/>
        <v>0</v>
      </c>
      <c r="L24" s="34" t="str">
        <f t="shared" si="10"/>
        <v>Sockeye-Adult</v>
      </c>
      <c r="M24" s="36">
        <f t="shared" si="12"/>
        <v>0</v>
      </c>
      <c r="N24" s="13">
        <f t="shared" si="11"/>
        <v>0</v>
      </c>
      <c r="O24" s="39">
        <f t="shared" si="13"/>
        <v>0</v>
      </c>
      <c r="P24" s="39">
        <f t="shared" si="14"/>
        <v>0</v>
      </c>
      <c r="Q24" s="2">
        <f t="shared" si="6"/>
        <v>-1</v>
      </c>
    </row>
    <row r="25" spans="1:17" x14ac:dyDescent="0.35">
      <c r="A25" s="9">
        <f>'Biomass from Ecopath'!A24</f>
        <v>0</v>
      </c>
      <c r="B25" s="8" t="str">
        <f>'Biomass from Ecopath'!B24</f>
        <v>CHINOOK-H</v>
      </c>
      <c r="C25" s="8">
        <f>'Biomass from Ecopath'!C24</f>
        <v>0</v>
      </c>
      <c r="D25" s="8">
        <v>0</v>
      </c>
      <c r="E25" s="9"/>
      <c r="F25" s="18">
        <f t="shared" si="0"/>
        <v>0</v>
      </c>
      <c r="G25" s="22">
        <f t="shared" si="7"/>
        <v>0</v>
      </c>
      <c r="H25" s="25">
        <f t="shared" si="1"/>
        <v>0</v>
      </c>
      <c r="I25" s="30">
        <f t="shared" si="8"/>
        <v>0</v>
      </c>
      <c r="J25" s="31">
        <f t="shared" si="9"/>
        <v>0</v>
      </c>
      <c r="K25" s="45">
        <f t="shared" si="2"/>
        <v>0</v>
      </c>
      <c r="L25" s="35" t="str">
        <f t="shared" si="10"/>
        <v>CHINOOK-H</v>
      </c>
      <c r="M25" s="37"/>
      <c r="N25" s="48"/>
      <c r="O25" s="41"/>
      <c r="P25" s="41"/>
      <c r="Q25" s="9">
        <f t="shared" si="6"/>
        <v>-1</v>
      </c>
    </row>
    <row r="26" spans="1:17" x14ac:dyDescent="0.35">
      <c r="A26" s="2">
        <f>'Biomass from Ecopath'!A25</f>
        <v>20</v>
      </c>
      <c r="B26" t="str">
        <f>'Biomass from Ecopath'!B25</f>
        <v>Chinook1-H-frsh</v>
      </c>
      <c r="C26">
        <f>'Biomass from Ecopath'!C25</f>
        <v>1.2999999999999999E-5</v>
      </c>
      <c r="D26" s="2">
        <v>0</v>
      </c>
      <c r="E26" s="2">
        <v>1</v>
      </c>
      <c r="F26" s="17">
        <f t="shared" si="0"/>
        <v>3.5045084513477375E-8</v>
      </c>
      <c r="G26" s="14">
        <f t="shared" si="7"/>
        <v>0</v>
      </c>
      <c r="H26" s="24">
        <f t="shared" si="1"/>
        <v>0</v>
      </c>
      <c r="I26" s="29">
        <f t="shared" si="8"/>
        <v>0</v>
      </c>
      <c r="J26" s="28">
        <f t="shared" si="9"/>
        <v>0</v>
      </c>
      <c r="K26" s="15">
        <f t="shared" si="2"/>
        <v>0</v>
      </c>
      <c r="L26" s="34" t="str">
        <f t="shared" si="10"/>
        <v>Chinook1-H-frsh</v>
      </c>
      <c r="M26" s="36">
        <f t="shared" ref="M26:M31" si="15">I26*(1-$F$2)</f>
        <v>0</v>
      </c>
      <c r="N26" s="13">
        <f t="shared" si="11"/>
        <v>0</v>
      </c>
      <c r="O26" s="39">
        <f t="shared" ref="O26:O31" si="16">M26/F26/$C$88</f>
        <v>0</v>
      </c>
      <c r="P26" s="39">
        <f t="shared" ref="P26:P31" si="17">O26/$O$87</f>
        <v>0</v>
      </c>
      <c r="Q26" s="2">
        <f t="shared" si="6"/>
        <v>-1</v>
      </c>
    </row>
    <row r="27" spans="1:17" x14ac:dyDescent="0.35">
      <c r="A27" s="2">
        <f>'Biomass from Ecopath'!A26</f>
        <v>21</v>
      </c>
      <c r="B27" t="str">
        <f>'Biomass from Ecopath'!B26</f>
        <v>Chinook2-H-emar1</v>
      </c>
      <c r="C27">
        <f>'Biomass from Ecopath'!C26</f>
        <v>3.1364380000000001E-4</v>
      </c>
      <c r="D27" s="2">
        <v>1</v>
      </c>
      <c r="E27" s="2">
        <v>1</v>
      </c>
      <c r="F27" s="17">
        <f t="shared" si="0"/>
        <v>8.4551334447139968E-7</v>
      </c>
      <c r="G27" s="14">
        <f t="shared" si="7"/>
        <v>3.1364380000000001E-4</v>
      </c>
      <c r="H27" s="24">
        <f t="shared" si="1"/>
        <v>7.1477266433648666E-7</v>
      </c>
      <c r="I27" s="29">
        <f t="shared" si="8"/>
        <v>7.1477266433648666E-7</v>
      </c>
      <c r="J27" s="28">
        <f t="shared" si="9"/>
        <v>1</v>
      </c>
      <c r="K27" s="15">
        <f t="shared" si="2"/>
        <v>5.8823529411764705E-2</v>
      </c>
      <c r="L27" s="34" t="str">
        <f t="shared" si="10"/>
        <v>Chinook2-H-emar1</v>
      </c>
      <c r="M27" s="36">
        <f t="shared" si="15"/>
        <v>6.0755676468601366E-7</v>
      </c>
      <c r="N27" s="12">
        <f t="shared" si="11"/>
        <v>6.0755676468601366E-7</v>
      </c>
      <c r="O27" s="39">
        <f t="shared" si="16"/>
        <v>1.9370915818709429E-3</v>
      </c>
      <c r="P27" s="39">
        <f t="shared" si="17"/>
        <v>1.1299435028248588E-2</v>
      </c>
      <c r="Q27" s="2">
        <f t="shared" si="6"/>
        <v>-0.10410094637223971</v>
      </c>
    </row>
    <row r="28" spans="1:17" x14ac:dyDescent="0.35">
      <c r="A28" s="2">
        <f>'Biomass from Ecopath'!A27</f>
        <v>22</v>
      </c>
      <c r="B28" t="str">
        <f>'Biomass from Ecopath'!B27</f>
        <v>Chinook3-H-emar2</v>
      </c>
      <c r="C28">
        <f>'Biomass from Ecopath'!C27</f>
        <v>3.9190960000000004E-3</v>
      </c>
      <c r="D28" s="2">
        <v>0</v>
      </c>
      <c r="E28" s="2">
        <v>1</v>
      </c>
      <c r="F28" s="17">
        <f t="shared" si="0"/>
        <v>1.056500388741778E-5</v>
      </c>
      <c r="G28" s="14">
        <f t="shared" si="7"/>
        <v>0</v>
      </c>
      <c r="H28" s="24">
        <f t="shared" si="1"/>
        <v>0</v>
      </c>
      <c r="I28" s="29">
        <f t="shared" si="8"/>
        <v>0</v>
      </c>
      <c r="J28" s="28">
        <f t="shared" si="9"/>
        <v>0</v>
      </c>
      <c r="K28" s="15">
        <f t="shared" si="2"/>
        <v>0</v>
      </c>
      <c r="L28" s="34" t="str">
        <f t="shared" si="10"/>
        <v>Chinook3-H-emar2</v>
      </c>
      <c r="M28" s="36">
        <f t="shared" si="15"/>
        <v>0</v>
      </c>
      <c r="N28" s="12">
        <f t="shared" si="11"/>
        <v>0</v>
      </c>
      <c r="O28" s="39">
        <f t="shared" si="16"/>
        <v>0</v>
      </c>
      <c r="P28" s="39">
        <f t="shared" si="17"/>
        <v>0</v>
      </c>
      <c r="Q28" s="2">
        <f t="shared" si="6"/>
        <v>-1</v>
      </c>
    </row>
    <row r="29" spans="1:17" x14ac:dyDescent="0.35">
      <c r="A29" s="2">
        <f>'Biomass from Ecopath'!A28</f>
        <v>23</v>
      </c>
      <c r="B29" t="str">
        <f>'Biomass from Ecopath'!B28</f>
        <v>Chinook4-H-emar3</v>
      </c>
      <c r="C29">
        <f>'Biomass from Ecopath'!C28</f>
        <v>7.9950490000000006E-3</v>
      </c>
      <c r="D29" s="2">
        <v>0</v>
      </c>
      <c r="E29" s="2">
        <v>1</v>
      </c>
      <c r="F29" s="17">
        <f t="shared" si="0"/>
        <v>2.1552859068799448E-5</v>
      </c>
      <c r="G29" s="14">
        <f t="shared" si="7"/>
        <v>0</v>
      </c>
      <c r="H29" s="24">
        <f t="shared" si="1"/>
        <v>0</v>
      </c>
      <c r="I29" s="29">
        <f t="shared" si="8"/>
        <v>0</v>
      </c>
      <c r="J29" s="28">
        <f t="shared" si="9"/>
        <v>0</v>
      </c>
      <c r="K29" s="15">
        <f t="shared" si="2"/>
        <v>0</v>
      </c>
      <c r="L29" s="34" t="str">
        <f t="shared" si="10"/>
        <v>Chinook4-H-emar3</v>
      </c>
      <c r="M29" s="36">
        <f t="shared" si="15"/>
        <v>0</v>
      </c>
      <c r="N29" s="12">
        <f t="shared" si="11"/>
        <v>0</v>
      </c>
      <c r="O29" s="39">
        <f t="shared" si="16"/>
        <v>0</v>
      </c>
      <c r="P29" s="39">
        <f t="shared" si="17"/>
        <v>0</v>
      </c>
      <c r="Q29" s="2">
        <f t="shared" si="6"/>
        <v>-1</v>
      </c>
    </row>
    <row r="30" spans="1:17" x14ac:dyDescent="0.35">
      <c r="A30" s="2">
        <f>'Biomass from Ecopath'!A29</f>
        <v>24</v>
      </c>
      <c r="B30" t="str">
        <f>'Biomass from Ecopath'!B29</f>
        <v>Chinook5-H-mat</v>
      </c>
      <c r="C30">
        <f>'Biomass from Ecopath'!C29</f>
        <v>0.24278150000000001</v>
      </c>
      <c r="D30" s="2">
        <v>0</v>
      </c>
      <c r="E30" s="2">
        <v>1</v>
      </c>
      <c r="F30" s="17">
        <f t="shared" si="0"/>
        <v>6.5448447583144683E-4</v>
      </c>
      <c r="G30" s="14">
        <f t="shared" si="7"/>
        <v>0</v>
      </c>
      <c r="H30" s="24">
        <f t="shared" si="1"/>
        <v>0</v>
      </c>
      <c r="I30" s="29">
        <f t="shared" si="8"/>
        <v>0</v>
      </c>
      <c r="J30" s="28">
        <f t="shared" si="9"/>
        <v>0</v>
      </c>
      <c r="K30" s="15">
        <f t="shared" si="2"/>
        <v>0</v>
      </c>
      <c r="L30" s="34" t="str">
        <f t="shared" si="10"/>
        <v>Chinook5-H-mat</v>
      </c>
      <c r="M30" s="36">
        <f t="shared" si="15"/>
        <v>0</v>
      </c>
      <c r="N30" s="12">
        <f t="shared" si="11"/>
        <v>0</v>
      </c>
      <c r="O30" s="39">
        <f t="shared" si="16"/>
        <v>0</v>
      </c>
      <c r="P30" s="39">
        <f t="shared" si="17"/>
        <v>0</v>
      </c>
      <c r="Q30" s="2">
        <f t="shared" si="6"/>
        <v>-1</v>
      </c>
    </row>
    <row r="31" spans="1:17" x14ac:dyDescent="0.35">
      <c r="A31" s="2">
        <f>'Biomass from Ecopath'!A30</f>
        <v>25</v>
      </c>
      <c r="B31" t="str">
        <f>'Biomass from Ecopath'!B30</f>
        <v>Chinook6-H-spwn</v>
      </c>
      <c r="C31">
        <f>'Biomass from Ecopath'!C30</f>
        <v>0.30424639999999997</v>
      </c>
      <c r="D31" s="2">
        <v>0</v>
      </c>
      <c r="E31" s="2">
        <v>1</v>
      </c>
      <c r="F31" s="17">
        <f t="shared" si="0"/>
        <v>8.2018006160932636E-4</v>
      </c>
      <c r="G31" s="14">
        <f t="shared" si="7"/>
        <v>0</v>
      </c>
      <c r="H31" s="24">
        <f t="shared" si="1"/>
        <v>0</v>
      </c>
      <c r="I31" s="29">
        <f t="shared" si="8"/>
        <v>0</v>
      </c>
      <c r="J31" s="28">
        <f t="shared" si="9"/>
        <v>0</v>
      </c>
      <c r="K31" s="15">
        <f t="shared" si="2"/>
        <v>0</v>
      </c>
      <c r="L31" s="34" t="str">
        <f t="shared" si="10"/>
        <v>Chinook6-H-spwn</v>
      </c>
      <c r="M31" s="36">
        <f t="shared" si="15"/>
        <v>0</v>
      </c>
      <c r="N31" s="12">
        <f t="shared" si="11"/>
        <v>0</v>
      </c>
      <c r="O31" s="39">
        <f t="shared" si="16"/>
        <v>0</v>
      </c>
      <c r="P31" s="39">
        <f t="shared" si="17"/>
        <v>0</v>
      </c>
      <c r="Q31" s="2">
        <f t="shared" si="6"/>
        <v>-1</v>
      </c>
    </row>
    <row r="32" spans="1:17" x14ac:dyDescent="0.35">
      <c r="A32" s="9">
        <f>'Biomass from Ecopath'!A31</f>
        <v>0</v>
      </c>
      <c r="B32" s="8" t="str">
        <f>'Biomass from Ecopath'!B31</f>
        <v>CHINOOK-WO</v>
      </c>
      <c r="C32" s="8">
        <f>'Biomass from Ecopath'!C31</f>
        <v>0</v>
      </c>
      <c r="D32" s="8"/>
      <c r="E32" s="9"/>
      <c r="F32" s="18">
        <f t="shared" si="0"/>
        <v>0</v>
      </c>
      <c r="G32" s="22">
        <f t="shared" si="7"/>
        <v>0</v>
      </c>
      <c r="H32" s="25">
        <f t="shared" si="1"/>
        <v>0</v>
      </c>
      <c r="I32" s="30">
        <f t="shared" si="8"/>
        <v>0</v>
      </c>
      <c r="J32" s="31">
        <f t="shared" si="9"/>
        <v>0</v>
      </c>
      <c r="K32" s="45">
        <f t="shared" si="2"/>
        <v>0</v>
      </c>
      <c r="L32" s="35" t="str">
        <f t="shared" si="10"/>
        <v>CHINOOK-WO</v>
      </c>
      <c r="M32" s="37"/>
      <c r="N32" s="48"/>
      <c r="O32" s="41"/>
      <c r="P32" s="41"/>
      <c r="Q32" s="9">
        <f t="shared" si="6"/>
        <v>-1</v>
      </c>
    </row>
    <row r="33" spans="1:17" x14ac:dyDescent="0.35">
      <c r="A33" s="2">
        <f>'Biomass from Ecopath'!A32</f>
        <v>26</v>
      </c>
      <c r="B33" t="str">
        <f>'Biomass from Ecopath'!B32</f>
        <v>Chinook1-WO-frsh</v>
      </c>
      <c r="C33">
        <f>'Biomass from Ecopath'!C32</f>
        <v>6.6317280000000001E-5</v>
      </c>
      <c r="D33" s="2">
        <v>0</v>
      </c>
      <c r="E33" s="2">
        <v>1</v>
      </c>
      <c r="F33" s="17">
        <f t="shared" si="0"/>
        <v>1.7877651402338022E-7</v>
      </c>
      <c r="G33" s="14">
        <f t="shared" si="7"/>
        <v>0</v>
      </c>
      <c r="H33" s="24">
        <f t="shared" si="1"/>
        <v>0</v>
      </c>
      <c r="I33" s="29">
        <f t="shared" si="8"/>
        <v>0</v>
      </c>
      <c r="J33" s="28">
        <f t="shared" si="9"/>
        <v>0</v>
      </c>
      <c r="K33" s="15">
        <f t="shared" si="2"/>
        <v>0</v>
      </c>
      <c r="L33" s="34" t="str">
        <f t="shared" si="10"/>
        <v>Chinook1-WO-frsh</v>
      </c>
      <c r="M33" s="36">
        <f t="shared" ref="M33:M39" si="18">I33*(1-$F$2)</f>
        <v>0</v>
      </c>
      <c r="N33" s="13">
        <f t="shared" si="11"/>
        <v>0</v>
      </c>
      <c r="O33" s="39">
        <f t="shared" ref="O33:O39" si="19">M33/F33/$C$88</f>
        <v>0</v>
      </c>
      <c r="P33" s="39">
        <f t="shared" ref="P33:P39" si="20">O33/$O$87</f>
        <v>0</v>
      </c>
      <c r="Q33" s="2">
        <f t="shared" si="6"/>
        <v>-1</v>
      </c>
    </row>
    <row r="34" spans="1:17" x14ac:dyDescent="0.35">
      <c r="A34" s="2">
        <f>'Biomass from Ecopath'!A33</f>
        <v>27</v>
      </c>
      <c r="B34" t="str">
        <f>'Biomass from Ecopath'!B33</f>
        <v>Chinook2-WO-emar1</v>
      </c>
      <c r="C34">
        <f>'Biomass from Ecopath'!C33</f>
        <v>1.6000000000000001E-3</v>
      </c>
      <c r="D34" s="2">
        <v>1</v>
      </c>
      <c r="E34" s="2">
        <v>1</v>
      </c>
      <c r="F34" s="17">
        <f t="shared" si="0"/>
        <v>4.3132411708895232E-6</v>
      </c>
      <c r="G34" s="14">
        <f t="shared" si="7"/>
        <v>1.6000000000000001E-3</v>
      </c>
      <c r="H34" s="24">
        <f t="shared" si="1"/>
        <v>3.6462900364629514E-6</v>
      </c>
      <c r="I34" s="29">
        <f t="shared" si="8"/>
        <v>3.6462900364629514E-6</v>
      </c>
      <c r="J34" s="28">
        <f t="shared" si="9"/>
        <v>1</v>
      </c>
      <c r="K34" s="15">
        <f t="shared" si="2"/>
        <v>5.8823529411764705E-2</v>
      </c>
      <c r="L34" s="34" t="str">
        <f t="shared" si="10"/>
        <v>Chinook2-WO-emar1</v>
      </c>
      <c r="M34" s="36">
        <f t="shared" si="18"/>
        <v>3.0993465309935084E-6</v>
      </c>
      <c r="N34" s="12">
        <f t="shared" si="11"/>
        <v>3.0993465309935084E-6</v>
      </c>
      <c r="O34" s="39">
        <f t="shared" si="19"/>
        <v>1.9370915818709429E-3</v>
      </c>
      <c r="P34" s="39">
        <f t="shared" si="20"/>
        <v>1.1299435028248588E-2</v>
      </c>
      <c r="Q34" s="2">
        <f t="shared" si="6"/>
        <v>-0.10410094637223971</v>
      </c>
    </row>
    <row r="35" spans="1:17" x14ac:dyDescent="0.35">
      <c r="A35" s="2">
        <f>'Biomass from Ecopath'!A34</f>
        <v>28</v>
      </c>
      <c r="B35" t="str">
        <f>'Biomass from Ecopath'!B34</f>
        <v>Chinook3-WO-emar2</v>
      </c>
      <c r="C35">
        <f>'Biomass from Ecopath'!C34</f>
        <v>1.9992590000000001E-2</v>
      </c>
      <c r="D35" s="2">
        <v>0</v>
      </c>
      <c r="E35" s="2">
        <v>1</v>
      </c>
      <c r="F35" s="17">
        <f t="shared" si="0"/>
        <v>5.3895538937946366E-5</v>
      </c>
      <c r="G35" s="14">
        <f t="shared" si="7"/>
        <v>0</v>
      </c>
      <c r="H35" s="24">
        <f t="shared" si="1"/>
        <v>0</v>
      </c>
      <c r="I35" s="29">
        <f t="shared" si="8"/>
        <v>0</v>
      </c>
      <c r="J35" s="28">
        <f t="shared" si="9"/>
        <v>0</v>
      </c>
      <c r="K35" s="15">
        <f t="shared" si="2"/>
        <v>0</v>
      </c>
      <c r="L35" s="34" t="str">
        <f t="shared" si="10"/>
        <v>Chinook3-WO-emar2</v>
      </c>
      <c r="M35" s="36">
        <f t="shared" si="18"/>
        <v>0</v>
      </c>
      <c r="N35" s="13">
        <f t="shared" si="11"/>
        <v>0</v>
      </c>
      <c r="O35" s="39">
        <f t="shared" si="19"/>
        <v>0</v>
      </c>
      <c r="P35" s="39">
        <f t="shared" si="20"/>
        <v>0</v>
      </c>
      <c r="Q35" s="2">
        <f t="shared" si="6"/>
        <v>-1</v>
      </c>
    </row>
    <row r="36" spans="1:17" x14ac:dyDescent="0.35">
      <c r="A36" s="2">
        <f>'Biomass from Ecopath'!A35</f>
        <v>29</v>
      </c>
      <c r="B36" t="str">
        <f>'Biomass from Ecopath'!B35</f>
        <v>Chinook4-WO-emar3</v>
      </c>
      <c r="C36">
        <f>'Biomass from Ecopath'!C35</f>
        <v>4.0785370000000001E-2</v>
      </c>
      <c r="D36" s="2">
        <v>0</v>
      </c>
      <c r="E36" s="2">
        <v>1</v>
      </c>
      <c r="F36" s="17">
        <f t="shared" si="0"/>
        <v>1.0994821065872653E-4</v>
      </c>
      <c r="G36" s="14">
        <f t="shared" si="7"/>
        <v>0</v>
      </c>
      <c r="H36" s="24">
        <f t="shared" si="1"/>
        <v>0</v>
      </c>
      <c r="I36" s="29">
        <f t="shared" si="8"/>
        <v>0</v>
      </c>
      <c r="J36" s="28">
        <f t="shared" si="9"/>
        <v>0</v>
      </c>
      <c r="K36" s="15">
        <f t="shared" si="2"/>
        <v>0</v>
      </c>
      <c r="L36" s="34" t="str">
        <f t="shared" si="10"/>
        <v>Chinook4-WO-emar3</v>
      </c>
      <c r="M36" s="36">
        <f t="shared" si="18"/>
        <v>0</v>
      </c>
      <c r="N36" s="13">
        <f t="shared" si="11"/>
        <v>0</v>
      </c>
      <c r="O36" s="39">
        <f t="shared" si="19"/>
        <v>0</v>
      </c>
      <c r="P36" s="39">
        <f t="shared" si="20"/>
        <v>0</v>
      </c>
      <c r="Q36" s="2">
        <f t="shared" si="6"/>
        <v>-1</v>
      </c>
    </row>
    <row r="37" spans="1:17" x14ac:dyDescent="0.35">
      <c r="A37" s="2">
        <f>'Biomass from Ecopath'!A36</f>
        <v>30</v>
      </c>
      <c r="B37" t="str">
        <f>'Biomass from Ecopath'!B36</f>
        <v>Chinook5-WO-mat</v>
      </c>
      <c r="C37">
        <f>'Biomass from Ecopath'!C36</f>
        <v>1.2385079999999999</v>
      </c>
      <c r="D37" s="2">
        <v>0</v>
      </c>
      <c r="E37" s="2">
        <v>1</v>
      </c>
      <c r="F37" s="17">
        <f t="shared" si="0"/>
        <v>3.3387398100475259E-3</v>
      </c>
      <c r="G37" s="14">
        <f t="shared" si="7"/>
        <v>0</v>
      </c>
      <c r="H37" s="24">
        <f t="shared" si="1"/>
        <v>0</v>
      </c>
      <c r="I37" s="29">
        <f t="shared" si="8"/>
        <v>0</v>
      </c>
      <c r="J37" s="28">
        <f t="shared" si="9"/>
        <v>0</v>
      </c>
      <c r="K37" s="15">
        <f t="shared" si="2"/>
        <v>0</v>
      </c>
      <c r="L37" s="34" t="str">
        <f t="shared" si="10"/>
        <v>Chinook5-WO-mat</v>
      </c>
      <c r="M37" s="36">
        <f t="shared" si="18"/>
        <v>0</v>
      </c>
      <c r="N37" s="13">
        <f t="shared" si="11"/>
        <v>0</v>
      </c>
      <c r="O37" s="39">
        <f t="shared" si="19"/>
        <v>0</v>
      </c>
      <c r="P37" s="39">
        <f t="shared" si="20"/>
        <v>0</v>
      </c>
      <c r="Q37" s="2">
        <f t="shared" si="6"/>
        <v>-1</v>
      </c>
    </row>
    <row r="38" spans="1:17" x14ac:dyDescent="0.35">
      <c r="A38" s="2">
        <f>'Biomass from Ecopath'!A37</f>
        <v>31</v>
      </c>
      <c r="B38" t="str">
        <f>'Biomass from Ecopath'!B37</f>
        <v>Chinook6-WO-spwn</v>
      </c>
      <c r="C38">
        <f>'Biomass from Ecopath'!C37</f>
        <v>0.6532715</v>
      </c>
      <c r="D38" s="2">
        <v>0</v>
      </c>
      <c r="E38" s="2">
        <v>1</v>
      </c>
      <c r="F38" s="17">
        <f t="shared" si="0"/>
        <v>1.7610734559804721E-3</v>
      </c>
      <c r="G38" s="14">
        <f t="shared" si="7"/>
        <v>0</v>
      </c>
      <c r="H38" s="24">
        <f t="shared" si="1"/>
        <v>0</v>
      </c>
      <c r="I38" s="29">
        <f t="shared" si="8"/>
        <v>0</v>
      </c>
      <c r="J38" s="28">
        <f t="shared" si="9"/>
        <v>0</v>
      </c>
      <c r="K38" s="15">
        <f t="shared" si="2"/>
        <v>0</v>
      </c>
      <c r="L38" s="34" t="str">
        <f t="shared" si="10"/>
        <v>Chinook6-WO-spwn</v>
      </c>
      <c r="M38" s="36">
        <f t="shared" si="18"/>
        <v>0</v>
      </c>
      <c r="N38" s="13">
        <f t="shared" si="11"/>
        <v>0</v>
      </c>
      <c r="O38" s="39">
        <f t="shared" si="19"/>
        <v>0</v>
      </c>
      <c r="P38" s="39">
        <f t="shared" si="20"/>
        <v>0</v>
      </c>
      <c r="Q38" s="2">
        <f t="shared" si="6"/>
        <v>-1</v>
      </c>
    </row>
    <row r="39" spans="1:17" x14ac:dyDescent="0.35">
      <c r="A39" s="2">
        <f>'Biomass from Ecopath'!A38</f>
        <v>32</v>
      </c>
      <c r="B39" t="str">
        <f>'Biomass from Ecopath'!B38</f>
        <v>Chinook7-WO-mori</v>
      </c>
      <c r="C39">
        <f>'Biomass from Ecopath'!C38</f>
        <v>0.69159499999999996</v>
      </c>
      <c r="D39" s="2">
        <v>0</v>
      </c>
      <c r="E39" s="2">
        <v>1</v>
      </c>
      <c r="F39" s="17">
        <f t="shared" si="0"/>
        <v>1.8643850172383374E-3</v>
      </c>
      <c r="G39" s="14">
        <f t="shared" si="7"/>
        <v>0</v>
      </c>
      <c r="H39" s="24">
        <f t="shared" si="1"/>
        <v>0</v>
      </c>
      <c r="I39" s="29">
        <f t="shared" si="8"/>
        <v>0</v>
      </c>
      <c r="J39" s="28">
        <f t="shared" si="9"/>
        <v>0</v>
      </c>
      <c r="K39" s="15">
        <f t="shared" si="2"/>
        <v>0</v>
      </c>
      <c r="L39" s="34" t="str">
        <f t="shared" si="10"/>
        <v>Chinook7-WO-mori</v>
      </c>
      <c r="M39" s="36">
        <f t="shared" si="18"/>
        <v>0</v>
      </c>
      <c r="N39" s="13">
        <f t="shared" si="11"/>
        <v>0</v>
      </c>
      <c r="O39" s="39">
        <f t="shared" si="19"/>
        <v>0</v>
      </c>
      <c r="P39" s="39">
        <f t="shared" si="20"/>
        <v>0</v>
      </c>
      <c r="Q39" s="2">
        <f t="shared" si="6"/>
        <v>-1</v>
      </c>
    </row>
    <row r="40" spans="1:17" x14ac:dyDescent="0.35">
      <c r="A40" s="9">
        <f>'Biomass from Ecopath'!A39</f>
        <v>0</v>
      </c>
      <c r="B40" s="8" t="str">
        <f>'Biomass from Ecopath'!B39</f>
        <v>CHINOOK-WS</v>
      </c>
      <c r="C40" s="8">
        <f>'Biomass from Ecopath'!C39</f>
        <v>0</v>
      </c>
      <c r="D40" s="8"/>
      <c r="E40" s="9"/>
      <c r="F40" s="18">
        <f t="shared" si="0"/>
        <v>0</v>
      </c>
      <c r="G40" s="22">
        <f t="shared" si="7"/>
        <v>0</v>
      </c>
      <c r="H40" s="25">
        <f t="shared" si="1"/>
        <v>0</v>
      </c>
      <c r="I40" s="30">
        <f t="shared" si="8"/>
        <v>0</v>
      </c>
      <c r="J40" s="31">
        <f t="shared" si="9"/>
        <v>0</v>
      </c>
      <c r="K40" s="45">
        <f t="shared" si="2"/>
        <v>0</v>
      </c>
      <c r="L40" s="35" t="str">
        <f t="shared" si="10"/>
        <v>CHINOOK-WS</v>
      </c>
      <c r="M40" s="37"/>
      <c r="N40" s="48"/>
      <c r="O40" s="41"/>
      <c r="P40" s="41"/>
      <c r="Q40" s="9">
        <f t="shared" si="6"/>
        <v>-1</v>
      </c>
    </row>
    <row r="41" spans="1:17" x14ac:dyDescent="0.35">
      <c r="A41" s="2">
        <f>'Biomass from Ecopath'!A40</f>
        <v>33</v>
      </c>
      <c r="B41" t="str">
        <f>'Biomass from Ecopath'!B40</f>
        <v>Chinook1-WS-frsh</v>
      </c>
      <c r="C41">
        <f>'Biomass from Ecopath'!C40</f>
        <v>1.431089E-2</v>
      </c>
      <c r="D41" s="2">
        <v>0</v>
      </c>
      <c r="E41" s="2">
        <v>1</v>
      </c>
      <c r="F41" s="17">
        <f t="shared" si="0"/>
        <v>3.8578949962544482E-5</v>
      </c>
      <c r="G41" s="14">
        <f t="shared" si="7"/>
        <v>0</v>
      </c>
      <c r="H41" s="24">
        <f t="shared" si="1"/>
        <v>0</v>
      </c>
      <c r="I41" s="29">
        <f t="shared" si="8"/>
        <v>0</v>
      </c>
      <c r="J41" s="28">
        <f t="shared" si="9"/>
        <v>0</v>
      </c>
      <c r="K41" s="15">
        <f t="shared" si="2"/>
        <v>0</v>
      </c>
      <c r="L41" s="34" t="str">
        <f t="shared" si="10"/>
        <v>Chinook1-WS-frsh</v>
      </c>
      <c r="M41" s="36">
        <f>I41*(1-$F$2)</f>
        <v>0</v>
      </c>
      <c r="N41" s="13">
        <f t="shared" si="11"/>
        <v>0</v>
      </c>
      <c r="O41" s="39">
        <f>M41/F41/$C$88</f>
        <v>0</v>
      </c>
      <c r="P41" s="39">
        <f>O41/$O$87</f>
        <v>0</v>
      </c>
      <c r="Q41" s="2">
        <f t="shared" si="6"/>
        <v>-1</v>
      </c>
    </row>
    <row r="42" spans="1:17" x14ac:dyDescent="0.35">
      <c r="A42" s="2">
        <f>'Biomass from Ecopath'!A41</f>
        <v>34</v>
      </c>
      <c r="B42" t="str">
        <f>'Biomass from Ecopath'!B41</f>
        <v>Chinook2-WS-emar</v>
      </c>
      <c r="C42">
        <f>'Biomass from Ecopath'!C41</f>
        <v>2.8000000000000001E-2</v>
      </c>
      <c r="D42" s="2">
        <v>1</v>
      </c>
      <c r="E42" s="2">
        <v>1</v>
      </c>
      <c r="F42" s="17">
        <f t="shared" si="0"/>
        <v>7.5481720490566667E-5</v>
      </c>
      <c r="G42" s="14">
        <f t="shared" si="7"/>
        <v>2.8000000000000001E-2</v>
      </c>
      <c r="H42" s="24">
        <f t="shared" si="1"/>
        <v>6.3810075638101645E-5</v>
      </c>
      <c r="I42" s="29">
        <f t="shared" si="8"/>
        <v>6.3810075638101645E-5</v>
      </c>
      <c r="J42" s="28">
        <f t="shared" si="9"/>
        <v>1</v>
      </c>
      <c r="K42" s="15">
        <f t="shared" si="2"/>
        <v>5.8823529411764705E-2</v>
      </c>
      <c r="L42" s="34" t="str">
        <f t="shared" si="10"/>
        <v>Chinook2-WS-emar</v>
      </c>
      <c r="M42" s="36">
        <f>I42*(1-$F$2)</f>
        <v>5.4238564292386396E-5</v>
      </c>
      <c r="N42" s="13">
        <f t="shared" si="11"/>
        <v>5.4238564292386396E-5</v>
      </c>
      <c r="O42" s="39">
        <f>M42/F42/$C$88</f>
        <v>1.9370915818709426E-3</v>
      </c>
      <c r="P42" s="39">
        <f>O42/$O$87</f>
        <v>1.1299435028248586E-2</v>
      </c>
      <c r="Q42" s="2">
        <f t="shared" si="6"/>
        <v>-0.10410094637223985</v>
      </c>
    </row>
    <row r="43" spans="1:17" x14ac:dyDescent="0.35">
      <c r="A43" s="2">
        <f>'Biomass from Ecopath'!A42</f>
        <v>35</v>
      </c>
      <c r="B43" t="str">
        <f>'Biomass from Ecopath'!B42</f>
        <v>Chinook3-WS-mar</v>
      </c>
      <c r="C43">
        <f>'Biomass from Ecopath'!C42</f>
        <v>1.6438089999999999E-2</v>
      </c>
      <c r="D43" s="2">
        <v>0</v>
      </c>
      <c r="E43" s="2">
        <v>1</v>
      </c>
      <c r="F43" s="17">
        <f t="shared" si="0"/>
        <v>4.4313404099242099E-5</v>
      </c>
      <c r="G43" s="14">
        <f t="shared" si="7"/>
        <v>0</v>
      </c>
      <c r="H43" s="24">
        <f t="shared" si="1"/>
        <v>0</v>
      </c>
      <c r="I43" s="29">
        <f t="shared" si="8"/>
        <v>0</v>
      </c>
      <c r="J43" s="28">
        <f t="shared" si="9"/>
        <v>0</v>
      </c>
      <c r="K43" s="15">
        <f t="shared" si="2"/>
        <v>0</v>
      </c>
      <c r="L43" s="34" t="str">
        <f t="shared" si="10"/>
        <v>Chinook3-WS-mar</v>
      </c>
      <c r="M43" s="36">
        <f>I43*(1-$F$2)</f>
        <v>0</v>
      </c>
      <c r="N43" s="13">
        <f t="shared" si="11"/>
        <v>0</v>
      </c>
      <c r="O43" s="39">
        <f>M43/F43/$C$88</f>
        <v>0</v>
      </c>
      <c r="P43" s="39">
        <f>O43/$O$87</f>
        <v>0</v>
      </c>
      <c r="Q43" s="2">
        <f t="shared" si="6"/>
        <v>-1</v>
      </c>
    </row>
    <row r="44" spans="1:17" x14ac:dyDescent="0.35">
      <c r="A44" s="2">
        <f>'Biomass from Ecopath'!A43</f>
        <v>36</v>
      </c>
      <c r="B44" t="str">
        <f>'Biomass from Ecopath'!B43</f>
        <v>Chinook4-WS-spwn</v>
      </c>
      <c r="C44">
        <f>'Biomass from Ecopath'!C43</f>
        <v>1.215135E-3</v>
      </c>
      <c r="D44" s="2">
        <v>0</v>
      </c>
      <c r="E44" s="2">
        <v>1</v>
      </c>
      <c r="F44" s="17">
        <f t="shared" si="0"/>
        <v>3.2757314438680255E-6</v>
      </c>
      <c r="G44" s="14">
        <f t="shared" si="7"/>
        <v>0</v>
      </c>
      <c r="H44" s="24">
        <f t="shared" si="1"/>
        <v>0</v>
      </c>
      <c r="I44" s="29">
        <f t="shared" si="8"/>
        <v>0</v>
      </c>
      <c r="J44" s="28">
        <f t="shared" si="9"/>
        <v>0</v>
      </c>
      <c r="K44" s="15">
        <f t="shared" si="2"/>
        <v>0</v>
      </c>
      <c r="L44" s="34" t="str">
        <f t="shared" si="10"/>
        <v>Chinook4-WS-spwn</v>
      </c>
      <c r="M44" s="36">
        <f>I44*(1-$F$2)</f>
        <v>0</v>
      </c>
      <c r="N44" s="13">
        <f t="shared" si="11"/>
        <v>0</v>
      </c>
      <c r="O44" s="39">
        <f>M44/F44/$C$88</f>
        <v>0</v>
      </c>
      <c r="P44" s="39">
        <f>O44/$O$87</f>
        <v>0</v>
      </c>
      <c r="Q44" s="2">
        <f t="shared" si="6"/>
        <v>-1</v>
      </c>
    </row>
    <row r="45" spans="1:17" x14ac:dyDescent="0.35">
      <c r="A45" s="2">
        <f>'Biomass from Ecopath'!A44</f>
        <v>37</v>
      </c>
      <c r="B45" t="str">
        <f>'Biomass from Ecopath'!B44</f>
        <v>Chinook5-WS-mori</v>
      </c>
      <c r="C45">
        <f>'Biomass from Ecopath'!C44</f>
        <v>4.0151500000000002E-4</v>
      </c>
      <c r="D45" s="2">
        <v>0</v>
      </c>
      <c r="E45" s="2">
        <v>1</v>
      </c>
      <c r="F45" s="17">
        <f t="shared" si="0"/>
        <v>1.0823943929560668E-6</v>
      </c>
      <c r="G45" s="14">
        <f t="shared" si="7"/>
        <v>0</v>
      </c>
      <c r="H45" s="24">
        <f t="shared" si="1"/>
        <v>0</v>
      </c>
      <c r="I45" s="29">
        <f t="shared" si="8"/>
        <v>0</v>
      </c>
      <c r="J45" s="28">
        <f t="shared" si="9"/>
        <v>0</v>
      </c>
      <c r="K45" s="15">
        <f t="shared" si="2"/>
        <v>0</v>
      </c>
      <c r="L45" s="34" t="str">
        <f t="shared" si="10"/>
        <v>Chinook5-WS-mori</v>
      </c>
      <c r="M45" s="36">
        <f>I45*(1-$F$2)</f>
        <v>0</v>
      </c>
      <c r="N45" s="13">
        <f t="shared" si="11"/>
        <v>0</v>
      </c>
      <c r="O45" s="39">
        <f>M45/F45/$C$88</f>
        <v>0</v>
      </c>
      <c r="P45" s="39">
        <f>O45/$O$87</f>
        <v>0</v>
      </c>
      <c r="Q45" s="2">
        <f t="shared" si="6"/>
        <v>-1</v>
      </c>
    </row>
    <row r="46" spans="1:17" x14ac:dyDescent="0.35">
      <c r="A46" s="9">
        <f>'Biomass from Ecopath'!A45</f>
        <v>0</v>
      </c>
      <c r="B46" s="8" t="str">
        <f>'Biomass from Ecopath'!B45</f>
        <v>COHO-H</v>
      </c>
      <c r="C46" s="8">
        <f>'Biomass from Ecopath'!C45</f>
        <v>0</v>
      </c>
      <c r="D46" s="8"/>
      <c r="E46" s="9"/>
      <c r="F46" s="18">
        <f t="shared" si="0"/>
        <v>0</v>
      </c>
      <c r="G46" s="22">
        <f t="shared" si="7"/>
        <v>0</v>
      </c>
      <c r="H46" s="25">
        <f t="shared" si="1"/>
        <v>0</v>
      </c>
      <c r="I46" s="30">
        <f t="shared" si="8"/>
        <v>0</v>
      </c>
      <c r="J46" s="31">
        <f t="shared" si="9"/>
        <v>0</v>
      </c>
      <c r="K46" s="45">
        <f t="shared" si="2"/>
        <v>0</v>
      </c>
      <c r="L46" s="35" t="str">
        <f t="shared" si="10"/>
        <v>COHO-H</v>
      </c>
      <c r="M46" s="37"/>
      <c r="N46" s="48"/>
      <c r="O46" s="41"/>
      <c r="P46" s="41"/>
      <c r="Q46" s="9">
        <f t="shared" si="6"/>
        <v>-1</v>
      </c>
    </row>
    <row r="47" spans="1:17" x14ac:dyDescent="0.35">
      <c r="A47" s="2">
        <f>'Biomass from Ecopath'!A46</f>
        <v>38</v>
      </c>
      <c r="B47" t="str">
        <f>'Biomass from Ecopath'!B46</f>
        <v>Coho1-H-frsh</v>
      </c>
      <c r="C47">
        <f>'Biomass from Ecopath'!C46</f>
        <v>1.0999999999999999E-2</v>
      </c>
      <c r="D47" s="2">
        <v>0</v>
      </c>
      <c r="E47" s="2">
        <v>1</v>
      </c>
      <c r="F47" s="17">
        <f t="shared" si="0"/>
        <v>2.965353304986547E-5</v>
      </c>
      <c r="G47" s="14">
        <f t="shared" si="7"/>
        <v>0</v>
      </c>
      <c r="H47" s="24">
        <f t="shared" si="1"/>
        <v>0</v>
      </c>
      <c r="I47" s="29">
        <f t="shared" si="8"/>
        <v>0</v>
      </c>
      <c r="J47" s="28">
        <f t="shared" si="9"/>
        <v>0</v>
      </c>
      <c r="K47" s="15">
        <f t="shared" si="2"/>
        <v>0</v>
      </c>
      <c r="L47" s="34" t="str">
        <f t="shared" si="10"/>
        <v>Coho1-H-frsh</v>
      </c>
      <c r="M47" s="36">
        <f>I47*(1-$F$2)</f>
        <v>0</v>
      </c>
      <c r="N47" s="49">
        <f t="shared" si="11"/>
        <v>0</v>
      </c>
      <c r="O47" s="39">
        <f>M47/F47/$C$88</f>
        <v>0</v>
      </c>
      <c r="P47" s="39">
        <f>O47/$O$87</f>
        <v>0</v>
      </c>
      <c r="Q47" s="2">
        <f t="shared" si="6"/>
        <v>-1</v>
      </c>
    </row>
    <row r="48" spans="1:17" x14ac:dyDescent="0.35">
      <c r="A48" s="2">
        <f>'Biomass from Ecopath'!A47</f>
        <v>39</v>
      </c>
      <c r="B48" t="str">
        <f>'Biomass from Ecopath'!B47</f>
        <v>Coho2-H-emar</v>
      </c>
      <c r="C48">
        <f>'Biomass from Ecopath'!C47</f>
        <v>9.619318E-3</v>
      </c>
      <c r="D48" s="2">
        <v>1</v>
      </c>
      <c r="E48" s="2">
        <v>1</v>
      </c>
      <c r="F48" s="17">
        <f t="shared" si="0"/>
        <v>2.5931524020924166E-5</v>
      </c>
      <c r="G48" s="14">
        <f t="shared" si="7"/>
        <v>9.619318E-3</v>
      </c>
      <c r="H48" s="24">
        <f t="shared" si="1"/>
        <v>2.1921764613105452E-5</v>
      </c>
      <c r="I48" s="29">
        <f t="shared" si="8"/>
        <v>2.1921764613105452E-5</v>
      </c>
      <c r="J48" s="28">
        <f t="shared" si="9"/>
        <v>1</v>
      </c>
      <c r="K48" s="15">
        <f t="shared" si="2"/>
        <v>5.8823529411764705E-2</v>
      </c>
      <c r="L48" s="34" t="str">
        <f t="shared" si="10"/>
        <v>Coho2-H-emar</v>
      </c>
      <c r="M48" s="36">
        <f>I48*(1-$F$2)</f>
        <v>1.8633499921139634E-5</v>
      </c>
      <c r="N48" s="49">
        <f t="shared" si="11"/>
        <v>1.8633499921139634E-5</v>
      </c>
      <c r="O48" s="39">
        <f>M48/F48/$C$88</f>
        <v>1.9370915818709429E-3</v>
      </c>
      <c r="P48" s="39">
        <f>O48/$O$87</f>
        <v>1.1299435028248588E-2</v>
      </c>
      <c r="Q48" s="2">
        <f t="shared" si="6"/>
        <v>-0.10410094637223971</v>
      </c>
    </row>
    <row r="49" spans="1:17" x14ac:dyDescent="0.35">
      <c r="A49" s="2">
        <f>'Biomass from Ecopath'!A48</f>
        <v>40</v>
      </c>
      <c r="B49" t="str">
        <f>'Biomass from Ecopath'!B48</f>
        <v>Coho3-H-mar</v>
      </c>
      <c r="C49">
        <f>'Biomass from Ecopath'!C48</f>
        <v>2.7441039999999998E-3</v>
      </c>
      <c r="D49" s="2">
        <v>0</v>
      </c>
      <c r="E49" s="2">
        <v>1</v>
      </c>
      <c r="F49" s="17">
        <f t="shared" si="0"/>
        <v>7.3974889687516398E-6</v>
      </c>
      <c r="G49" s="14">
        <f t="shared" si="7"/>
        <v>0</v>
      </c>
      <c r="H49" s="24">
        <f t="shared" si="1"/>
        <v>0</v>
      </c>
      <c r="I49" s="29">
        <f t="shared" si="8"/>
        <v>0</v>
      </c>
      <c r="J49" s="28">
        <f t="shared" si="9"/>
        <v>0</v>
      </c>
      <c r="K49" s="15">
        <f t="shared" si="2"/>
        <v>0</v>
      </c>
      <c r="L49" s="34" t="str">
        <f t="shared" si="10"/>
        <v>Coho3-H-mar</v>
      </c>
      <c r="M49" s="36">
        <f>I49*(1-$F$2)</f>
        <v>0</v>
      </c>
      <c r="N49" s="49">
        <f t="shared" si="11"/>
        <v>0</v>
      </c>
      <c r="O49" s="39">
        <f>M49/F49/$C$88</f>
        <v>0</v>
      </c>
      <c r="P49" s="39">
        <f>O49/$O$87</f>
        <v>0</v>
      </c>
      <c r="Q49" s="2">
        <f t="shared" si="6"/>
        <v>-1</v>
      </c>
    </row>
    <row r="50" spans="1:17" x14ac:dyDescent="0.35">
      <c r="A50" s="2">
        <f>'Biomass from Ecopath'!A49</f>
        <v>41</v>
      </c>
      <c r="B50" t="str">
        <f>'Biomass from Ecopath'!B49</f>
        <v>Coho4-H-spwn</v>
      </c>
      <c r="C50">
        <f>'Biomass from Ecopath'!C49</f>
        <v>8.3813509999999998E-4</v>
      </c>
      <c r="D50" s="2">
        <v>0</v>
      </c>
      <c r="E50" s="2">
        <v>1</v>
      </c>
      <c r="F50" s="17">
        <f t="shared" si="0"/>
        <v>2.259424262554755E-6</v>
      </c>
      <c r="G50" s="14">
        <f t="shared" si="7"/>
        <v>0</v>
      </c>
      <c r="H50" s="24">
        <f t="shared" si="1"/>
        <v>0</v>
      </c>
      <c r="I50" s="29">
        <f t="shared" si="8"/>
        <v>0</v>
      </c>
      <c r="J50" s="28">
        <f t="shared" si="9"/>
        <v>0</v>
      </c>
      <c r="K50" s="15">
        <f t="shared" si="2"/>
        <v>0</v>
      </c>
      <c r="L50" s="34" t="str">
        <f t="shared" si="10"/>
        <v>Coho4-H-spwn</v>
      </c>
      <c r="M50" s="36">
        <f>I50*(1-$F$2)</f>
        <v>0</v>
      </c>
      <c r="N50" s="49">
        <f t="shared" si="11"/>
        <v>0</v>
      </c>
      <c r="O50" s="39">
        <f>M50/F50/$C$88</f>
        <v>0</v>
      </c>
      <c r="P50" s="39">
        <f>O50/$O$87</f>
        <v>0</v>
      </c>
      <c r="Q50" s="2">
        <f t="shared" si="6"/>
        <v>-1</v>
      </c>
    </row>
    <row r="51" spans="1:17" x14ac:dyDescent="0.35">
      <c r="A51" s="9">
        <f>'Biomass from Ecopath'!A50</f>
        <v>0</v>
      </c>
      <c r="B51" s="8" t="str">
        <f>'Biomass from Ecopath'!B50</f>
        <v>COHO-W</v>
      </c>
      <c r="C51" s="8">
        <f>'Biomass from Ecopath'!C50</f>
        <v>0</v>
      </c>
      <c r="D51" s="8"/>
      <c r="E51" s="9"/>
      <c r="F51" s="18">
        <f t="shared" si="0"/>
        <v>0</v>
      </c>
      <c r="G51" s="22">
        <f t="shared" si="7"/>
        <v>0</v>
      </c>
      <c r="H51" s="25">
        <f t="shared" si="1"/>
        <v>0</v>
      </c>
      <c r="I51" s="30">
        <f t="shared" si="8"/>
        <v>0</v>
      </c>
      <c r="J51" s="31">
        <f t="shared" si="9"/>
        <v>0</v>
      </c>
      <c r="K51" s="45">
        <f t="shared" si="2"/>
        <v>0</v>
      </c>
      <c r="L51" s="35" t="str">
        <f t="shared" si="10"/>
        <v>COHO-W</v>
      </c>
      <c r="M51" s="37"/>
      <c r="N51" s="48"/>
      <c r="O51" s="41"/>
      <c r="P51" s="41"/>
      <c r="Q51" s="9">
        <f t="shared" si="6"/>
        <v>-1</v>
      </c>
    </row>
    <row r="52" spans="1:17" x14ac:dyDescent="0.35">
      <c r="A52" s="2">
        <f>'Biomass from Ecopath'!A51</f>
        <v>42</v>
      </c>
      <c r="B52" t="str">
        <f>'Biomass from Ecopath'!B51</f>
        <v>Coho1-W-frsh</v>
      </c>
      <c r="C52">
        <f>'Biomass from Ecopath'!C51</f>
        <v>4.9171890000000003E-2</v>
      </c>
      <c r="D52" s="2">
        <v>0</v>
      </c>
      <c r="E52" s="2">
        <v>1</v>
      </c>
      <c r="F52" s="17">
        <f t="shared" si="0"/>
        <v>1.3255638774903179E-4</v>
      </c>
      <c r="G52" s="14">
        <f t="shared" si="7"/>
        <v>0</v>
      </c>
      <c r="H52" s="24">
        <f t="shared" si="1"/>
        <v>0</v>
      </c>
      <c r="I52" s="29">
        <f t="shared" si="8"/>
        <v>0</v>
      </c>
      <c r="J52" s="28">
        <f t="shared" si="9"/>
        <v>0</v>
      </c>
      <c r="K52" s="15">
        <f t="shared" si="2"/>
        <v>0</v>
      </c>
      <c r="L52" s="34" t="str">
        <f t="shared" si="10"/>
        <v>Coho1-W-frsh</v>
      </c>
      <c r="M52" s="36">
        <f>I52*(1-$F$2)</f>
        <v>0</v>
      </c>
      <c r="N52" s="13">
        <f t="shared" si="11"/>
        <v>0</v>
      </c>
      <c r="O52" s="39">
        <f>M52/F52/$C$88</f>
        <v>0</v>
      </c>
      <c r="P52" s="39">
        <f>O52/$O$87</f>
        <v>0</v>
      </c>
      <c r="Q52" s="2">
        <f t="shared" si="6"/>
        <v>-1</v>
      </c>
    </row>
    <row r="53" spans="1:17" x14ac:dyDescent="0.35">
      <c r="A53" s="2">
        <f>'Biomass from Ecopath'!A52</f>
        <v>43</v>
      </c>
      <c r="B53" t="str">
        <f>'Biomass from Ecopath'!B52</f>
        <v>Coho2-W-emar</v>
      </c>
      <c r="C53">
        <f>'Biomass from Ecopath'!C52</f>
        <v>4.2999999999999997E-2</v>
      </c>
      <c r="D53" s="2">
        <v>1</v>
      </c>
      <c r="E53" s="2">
        <v>1</v>
      </c>
      <c r="F53" s="17">
        <f t="shared" si="0"/>
        <v>1.1591835646765593E-4</v>
      </c>
      <c r="G53" s="14">
        <f t="shared" si="7"/>
        <v>4.2999999999999997E-2</v>
      </c>
      <c r="H53" s="24">
        <f t="shared" si="1"/>
        <v>9.7994044729941807E-5</v>
      </c>
      <c r="I53" s="29">
        <f t="shared" si="8"/>
        <v>9.7994044729941807E-5</v>
      </c>
      <c r="J53" s="28">
        <f t="shared" si="9"/>
        <v>1</v>
      </c>
      <c r="K53" s="15">
        <f t="shared" si="2"/>
        <v>5.8823529411764705E-2</v>
      </c>
      <c r="L53" s="34" t="str">
        <f t="shared" si="10"/>
        <v>Coho2-W-emar</v>
      </c>
      <c r="M53" s="36">
        <f>I53*(1-$F$2)</f>
        <v>8.3294938020450531E-5</v>
      </c>
      <c r="N53" s="13">
        <f t="shared" si="11"/>
        <v>8.3294938020450531E-5</v>
      </c>
      <c r="O53" s="39">
        <f>M53/F53/$C$88</f>
        <v>1.9370915818709429E-3</v>
      </c>
      <c r="P53" s="39">
        <f>O53/$O$87</f>
        <v>1.1299435028248588E-2</v>
      </c>
      <c r="Q53" s="2">
        <f t="shared" si="6"/>
        <v>-0.10410094637223971</v>
      </c>
    </row>
    <row r="54" spans="1:17" x14ac:dyDescent="0.35">
      <c r="A54" s="2">
        <f>'Biomass from Ecopath'!A53</f>
        <v>44</v>
      </c>
      <c r="B54" t="str">
        <f>'Biomass from Ecopath'!B53</f>
        <v>Coho3-W-mar</v>
      </c>
      <c r="C54">
        <f>'Biomass from Ecopath'!C53</f>
        <v>1.2266610000000001E-2</v>
      </c>
      <c r="D54" s="2">
        <v>0</v>
      </c>
      <c r="E54" s="2">
        <v>1</v>
      </c>
      <c r="F54" s="17">
        <f t="shared" si="0"/>
        <v>3.3068029549528212E-5</v>
      </c>
      <c r="G54" s="14">
        <f t="shared" si="7"/>
        <v>0</v>
      </c>
      <c r="H54" s="24">
        <f t="shared" si="1"/>
        <v>0</v>
      </c>
      <c r="I54" s="29">
        <f t="shared" si="8"/>
        <v>0</v>
      </c>
      <c r="J54" s="28">
        <f t="shared" si="9"/>
        <v>0</v>
      </c>
      <c r="K54" s="15">
        <f t="shared" si="2"/>
        <v>0</v>
      </c>
      <c r="L54" s="34" t="str">
        <f t="shared" si="10"/>
        <v>Coho3-W-mar</v>
      </c>
      <c r="M54" s="36">
        <f>I54*(1-$F$2)</f>
        <v>0</v>
      </c>
      <c r="N54" s="13">
        <f t="shared" si="11"/>
        <v>0</v>
      </c>
      <c r="O54" s="39">
        <f>M54/F54/$C$88</f>
        <v>0</v>
      </c>
      <c r="P54" s="39">
        <f>O54/$O$87</f>
        <v>0</v>
      </c>
      <c r="Q54" s="2">
        <f t="shared" si="6"/>
        <v>-1</v>
      </c>
    </row>
    <row r="55" spans="1:17" x14ac:dyDescent="0.35">
      <c r="A55" s="2">
        <f>'Biomass from Ecopath'!A54</f>
        <v>45</v>
      </c>
      <c r="B55" t="str">
        <f>'Biomass from Ecopath'!B54</f>
        <v>Coho4-W-spwn</v>
      </c>
      <c r="C55">
        <f>'Biomass from Ecopath'!C54</f>
        <v>2.2607109999999999E-3</v>
      </c>
      <c r="D55" s="2">
        <v>0</v>
      </c>
      <c r="E55" s="2">
        <v>1</v>
      </c>
      <c r="F55" s="17">
        <f t="shared" si="0"/>
        <v>6.0943698504267658E-6</v>
      </c>
      <c r="G55" s="14">
        <f t="shared" si="7"/>
        <v>0</v>
      </c>
      <c r="H55" s="24">
        <f t="shared" si="1"/>
        <v>0</v>
      </c>
      <c r="I55" s="29">
        <f t="shared" si="8"/>
        <v>0</v>
      </c>
      <c r="J55" s="28">
        <f t="shared" si="9"/>
        <v>0</v>
      </c>
      <c r="K55" s="15">
        <f t="shared" si="2"/>
        <v>0</v>
      </c>
      <c r="L55" s="34" t="str">
        <f t="shared" si="10"/>
        <v>Coho4-W-spwn</v>
      </c>
      <c r="M55" s="36">
        <f>I55*(1-$F$2)</f>
        <v>0</v>
      </c>
      <c r="N55" s="13">
        <f t="shared" si="11"/>
        <v>0</v>
      </c>
      <c r="O55" s="39">
        <f>M55/F55/$C$88</f>
        <v>0</v>
      </c>
      <c r="P55" s="39">
        <f>O55/$O$87</f>
        <v>0</v>
      </c>
      <c r="Q55" s="2">
        <f t="shared" si="6"/>
        <v>-1</v>
      </c>
    </row>
    <row r="56" spans="1:17" x14ac:dyDescent="0.35">
      <c r="A56" s="2">
        <f>'Biomass from Ecopath'!A55</f>
        <v>46</v>
      </c>
      <c r="B56" t="str">
        <f>'Biomass from Ecopath'!B55</f>
        <v>Coho5-W-mori</v>
      </c>
      <c r="C56">
        <f>'Biomass from Ecopath'!C55</f>
        <v>1.730976E-3</v>
      </c>
      <c r="D56" s="2">
        <v>0</v>
      </c>
      <c r="E56" s="2">
        <v>1</v>
      </c>
      <c r="F56" s="17">
        <f t="shared" si="0"/>
        <v>4.6663230931385394E-6</v>
      </c>
      <c r="G56" s="14">
        <f t="shared" si="7"/>
        <v>0</v>
      </c>
      <c r="H56" s="24">
        <f t="shared" si="1"/>
        <v>0</v>
      </c>
      <c r="I56" s="29">
        <f t="shared" si="8"/>
        <v>0</v>
      </c>
      <c r="J56" s="28">
        <f t="shared" si="9"/>
        <v>0</v>
      </c>
      <c r="K56" s="15">
        <f t="shared" si="2"/>
        <v>0</v>
      </c>
      <c r="L56" s="34" t="str">
        <f t="shared" si="10"/>
        <v>Coho5-W-mori</v>
      </c>
      <c r="M56" s="36">
        <f>I56*(1-$F$2)</f>
        <v>0</v>
      </c>
      <c r="N56" s="13">
        <f t="shared" si="11"/>
        <v>0</v>
      </c>
      <c r="O56" s="39">
        <f>M56/F56/$C$88</f>
        <v>0</v>
      </c>
      <c r="P56" s="39">
        <f>O56/$O$87</f>
        <v>0</v>
      </c>
      <c r="Q56" s="2">
        <f t="shared" si="6"/>
        <v>-1</v>
      </c>
    </row>
    <row r="57" spans="1:17" x14ac:dyDescent="0.35">
      <c r="A57" s="9">
        <f>'Biomass from Ecopath'!A56</f>
        <v>0</v>
      </c>
      <c r="B57" s="8" t="str">
        <f>'Biomass from Ecopath'!B56</f>
        <v>HERRING</v>
      </c>
      <c r="C57" s="8">
        <f>'Biomass from Ecopath'!C56</f>
        <v>0</v>
      </c>
      <c r="D57" s="8"/>
      <c r="E57" s="9"/>
      <c r="F57" s="18">
        <f t="shared" si="0"/>
        <v>0</v>
      </c>
      <c r="G57" s="22">
        <f t="shared" si="7"/>
        <v>0</v>
      </c>
      <c r="H57" s="25">
        <f t="shared" si="1"/>
        <v>0</v>
      </c>
      <c r="I57" s="30">
        <f t="shared" si="8"/>
        <v>0</v>
      </c>
      <c r="J57" s="31">
        <f t="shared" si="9"/>
        <v>0</v>
      </c>
      <c r="K57" s="45">
        <f t="shared" si="2"/>
        <v>0</v>
      </c>
      <c r="L57" s="35" t="str">
        <f t="shared" si="10"/>
        <v>HERRING</v>
      </c>
      <c r="M57" s="37"/>
      <c r="N57" s="48"/>
      <c r="O57" s="41"/>
      <c r="P57" s="41"/>
      <c r="Q57" s="9">
        <f t="shared" si="6"/>
        <v>-1</v>
      </c>
    </row>
    <row r="58" spans="1:17" x14ac:dyDescent="0.35">
      <c r="A58" s="2">
        <f>'Biomass from Ecopath'!A57</f>
        <v>47</v>
      </c>
      <c r="B58" t="str">
        <f>'Biomass from Ecopath'!B57</f>
        <v>Herring1-age0</v>
      </c>
      <c r="C58">
        <f>'Biomass from Ecopath'!C57</f>
        <v>0.62606680000000003</v>
      </c>
      <c r="D58" s="2">
        <v>1</v>
      </c>
      <c r="E58" s="2">
        <v>20</v>
      </c>
      <c r="F58" s="17">
        <f t="shared" si="0"/>
        <v>1.6877356859294108E-3</v>
      </c>
      <c r="G58" s="14">
        <f t="shared" si="7"/>
        <v>12.521336000000002</v>
      </c>
      <c r="H58" s="24">
        <f t="shared" si="1"/>
        <v>2.8535264187503045E-2</v>
      </c>
      <c r="I58" s="29">
        <f t="shared" si="8"/>
        <v>2.8535264187503045E-2</v>
      </c>
      <c r="J58" s="28">
        <f t="shared" si="9"/>
        <v>1</v>
      </c>
      <c r="K58" s="15">
        <f t="shared" si="2"/>
        <v>5.8823529411764705E-2</v>
      </c>
      <c r="L58" s="34" t="str">
        <f t="shared" si="10"/>
        <v>Herring1-age0</v>
      </c>
      <c r="M58" s="36">
        <f t="shared" ref="M58:M83" si="21">I58*(1-$F$2)</f>
        <v>2.4254974559377588E-2</v>
      </c>
      <c r="N58" s="13">
        <f t="shared" si="11"/>
        <v>2.4254974559377588E-2</v>
      </c>
      <c r="O58" s="39">
        <f t="shared" ref="O58:O83" si="22">M58/F58/$C$88</f>
        <v>3.8741831637418858E-2</v>
      </c>
      <c r="P58" s="39">
        <f t="shared" ref="P58:P83" si="23">O58/$O$87</f>
        <v>0.22598870056497175</v>
      </c>
      <c r="Q58" s="2">
        <f t="shared" si="6"/>
        <v>0.90796103459858923</v>
      </c>
    </row>
    <row r="59" spans="1:17" x14ac:dyDescent="0.35">
      <c r="A59" s="2">
        <f>'Biomass from Ecopath'!A58</f>
        <v>48</v>
      </c>
      <c r="B59" t="str">
        <f>'Biomass from Ecopath'!B58</f>
        <v>Herring2-juve</v>
      </c>
      <c r="C59">
        <f>'Biomass from Ecopath'!C58</f>
        <v>6.3545759999999998</v>
      </c>
      <c r="D59" s="2">
        <v>1</v>
      </c>
      <c r="E59" s="2">
        <v>0.5</v>
      </c>
      <c r="F59" s="17">
        <f t="shared" si="0"/>
        <v>1.7130511766716539E-2</v>
      </c>
      <c r="G59" s="14">
        <f t="shared" si="7"/>
        <v>3.1772879999999999</v>
      </c>
      <c r="H59" s="24">
        <f t="shared" si="1"/>
        <v>7.240820985858311E-3</v>
      </c>
      <c r="I59" s="29">
        <f t="shared" si="8"/>
        <v>7.240820985858311E-3</v>
      </c>
      <c r="J59" s="28">
        <f t="shared" si="9"/>
        <v>1</v>
      </c>
      <c r="K59" s="15">
        <f t="shared" si="2"/>
        <v>5.8823529411764705E-2</v>
      </c>
      <c r="L59" s="34" t="str">
        <f t="shared" si="10"/>
        <v>Herring2-juve</v>
      </c>
      <c r="M59" s="36">
        <f t="shared" si="21"/>
        <v>6.154697837979564E-3</v>
      </c>
      <c r="N59" s="13">
        <f t="shared" si="11"/>
        <v>6.154697837979564E-3</v>
      </c>
      <c r="O59" s="39">
        <f t="shared" si="22"/>
        <v>9.6854579093547143E-4</v>
      </c>
      <c r="P59" s="39">
        <f t="shared" si="23"/>
        <v>5.6497175141242938E-3</v>
      </c>
      <c r="Q59" s="2">
        <f t="shared" si="6"/>
        <v>-0.42510121457489874</v>
      </c>
    </row>
    <row r="60" spans="1:17" x14ac:dyDescent="0.35">
      <c r="A60" s="2">
        <f>'Biomass from Ecopath'!A59</f>
        <v>49</v>
      </c>
      <c r="B60" t="str">
        <f>'Biomass from Ecopath'!B59</f>
        <v>Herring3-mat</v>
      </c>
      <c r="C60">
        <f>'Biomass from Ecopath'!C59</f>
        <v>12</v>
      </c>
      <c r="D60" s="2">
        <v>0</v>
      </c>
      <c r="E60" s="2">
        <v>1</v>
      </c>
      <c r="F60" s="17">
        <f t="shared" si="0"/>
        <v>3.2349308781671422E-2</v>
      </c>
      <c r="G60" s="14">
        <f t="shared" si="7"/>
        <v>0</v>
      </c>
      <c r="H60" s="24">
        <f t="shared" si="1"/>
        <v>0</v>
      </c>
      <c r="I60" s="29">
        <f t="shared" si="8"/>
        <v>0</v>
      </c>
      <c r="J60" s="28">
        <f t="shared" si="9"/>
        <v>0</v>
      </c>
      <c r="K60" s="15">
        <f t="shared" si="2"/>
        <v>0</v>
      </c>
      <c r="L60" s="34" t="str">
        <f t="shared" si="10"/>
        <v>Herring3-mat</v>
      </c>
      <c r="M60" s="36">
        <f t="shared" si="21"/>
        <v>0</v>
      </c>
      <c r="N60" s="13">
        <f t="shared" si="11"/>
        <v>0</v>
      </c>
      <c r="O60" s="39">
        <f t="shared" si="22"/>
        <v>0</v>
      </c>
      <c r="P60" s="39">
        <f t="shared" si="23"/>
        <v>0</v>
      </c>
      <c r="Q60" s="2">
        <f t="shared" si="6"/>
        <v>-1</v>
      </c>
    </row>
    <row r="61" spans="1:17" x14ac:dyDescent="0.35">
      <c r="A61" s="2">
        <f>'Biomass from Ecopath'!A60</f>
        <v>50</v>
      </c>
      <c r="B61" t="str">
        <f>'Biomass from Ecopath'!B60</f>
        <v>Offshore_prey</v>
      </c>
      <c r="C61">
        <f>'Biomass from Ecopath'!C60</f>
        <v>26</v>
      </c>
      <c r="D61" s="2">
        <v>0</v>
      </c>
      <c r="E61" s="2">
        <v>1</v>
      </c>
      <c r="F61" s="17">
        <f t="shared" si="0"/>
        <v>7.0090169026954752E-2</v>
      </c>
      <c r="G61" s="14">
        <f t="shared" si="7"/>
        <v>0</v>
      </c>
      <c r="H61" s="24">
        <f t="shared" si="1"/>
        <v>0</v>
      </c>
      <c r="I61" s="29">
        <f t="shared" si="8"/>
        <v>0</v>
      </c>
      <c r="J61" s="28">
        <f t="shared" si="9"/>
        <v>0</v>
      </c>
      <c r="K61" s="15">
        <f t="shared" si="2"/>
        <v>0</v>
      </c>
      <c r="L61" s="34" t="str">
        <f t="shared" si="10"/>
        <v>Offshore_prey</v>
      </c>
      <c r="M61" s="36">
        <f t="shared" si="21"/>
        <v>0</v>
      </c>
      <c r="N61" s="13">
        <f t="shared" si="11"/>
        <v>0</v>
      </c>
      <c r="O61" s="39">
        <f t="shared" si="22"/>
        <v>0</v>
      </c>
      <c r="P61" s="39">
        <f t="shared" si="23"/>
        <v>0</v>
      </c>
      <c r="Q61" s="2">
        <f t="shared" si="6"/>
        <v>-1</v>
      </c>
    </row>
    <row r="62" spans="1:17" x14ac:dyDescent="0.35">
      <c r="A62" s="2">
        <f>'Biomass from Ecopath'!A61</f>
        <v>51</v>
      </c>
      <c r="B62" t="str">
        <f>'Biomass from Ecopath'!B61</f>
        <v>Small_Forage_Fish</v>
      </c>
      <c r="C62">
        <f>'Biomass from Ecopath'!C61</f>
        <v>17.5</v>
      </c>
      <c r="D62" s="2">
        <v>1</v>
      </c>
      <c r="E62" s="2">
        <v>2</v>
      </c>
      <c r="F62" s="17">
        <f t="shared" si="0"/>
        <v>4.7176075306604164E-2</v>
      </c>
      <c r="G62" s="14">
        <f t="shared" si="7"/>
        <v>35</v>
      </c>
      <c r="H62" s="24">
        <f t="shared" si="1"/>
        <v>7.9762594547627061E-2</v>
      </c>
      <c r="I62" s="29">
        <f t="shared" si="8"/>
        <v>7.9762594547627061E-2</v>
      </c>
      <c r="J62" s="28">
        <f t="shared" si="9"/>
        <v>1</v>
      </c>
      <c r="K62" s="15">
        <f t="shared" si="2"/>
        <v>5.8823529411764705E-2</v>
      </c>
      <c r="L62" s="34" t="str">
        <f t="shared" si="10"/>
        <v>Small_Forage_Fish</v>
      </c>
      <c r="M62" s="36">
        <f t="shared" si="21"/>
        <v>6.7798205365483005E-2</v>
      </c>
      <c r="N62" s="13">
        <f t="shared" si="11"/>
        <v>6.7798205365483005E-2</v>
      </c>
      <c r="O62" s="39">
        <f t="shared" si="22"/>
        <v>3.8741831637418857E-3</v>
      </c>
      <c r="P62" s="39">
        <f t="shared" si="23"/>
        <v>2.2598870056497175E-2</v>
      </c>
      <c r="Q62" s="2">
        <f t="shared" si="6"/>
        <v>0.24288840262582059</v>
      </c>
    </row>
    <row r="63" spans="1:17" x14ac:dyDescent="0.35">
      <c r="A63" s="2">
        <f>'Biomass from Ecopath'!A62</f>
        <v>52</v>
      </c>
      <c r="B63" t="str">
        <f>'Biomass from Ecopath'!B62</f>
        <v>ZF1-ICT</v>
      </c>
      <c r="C63">
        <f>'Biomass from Ecopath'!C62</f>
        <v>1.3</v>
      </c>
      <c r="D63" s="2">
        <v>1</v>
      </c>
      <c r="E63" s="2">
        <v>1</v>
      </c>
      <c r="F63" s="17">
        <f t="shared" si="0"/>
        <v>3.5045084513477378E-3</v>
      </c>
      <c r="G63" s="14">
        <f t="shared" si="7"/>
        <v>1.3</v>
      </c>
      <c r="H63" s="24">
        <f t="shared" si="1"/>
        <v>2.9626106546261481E-3</v>
      </c>
      <c r="I63" s="29">
        <f t="shared" si="8"/>
        <v>2.9626106546261481E-3</v>
      </c>
      <c r="J63" s="28">
        <f t="shared" si="9"/>
        <v>1</v>
      </c>
      <c r="K63" s="15">
        <f t="shared" si="2"/>
        <v>5.8823529411764705E-2</v>
      </c>
      <c r="L63" s="34" t="str">
        <f t="shared" si="10"/>
        <v>ZF1-ICT</v>
      </c>
      <c r="M63" s="36">
        <f t="shared" si="21"/>
        <v>2.5182190564322256E-3</v>
      </c>
      <c r="N63" s="13">
        <f t="shared" si="11"/>
        <v>2.5182190564322256E-3</v>
      </c>
      <c r="O63" s="39">
        <f t="shared" si="22"/>
        <v>1.9370915818709429E-3</v>
      </c>
      <c r="P63" s="39">
        <f t="shared" si="23"/>
        <v>1.1299435028248588E-2</v>
      </c>
      <c r="Q63" s="2">
        <f t="shared" si="6"/>
        <v>-0.10410094637223971</v>
      </c>
    </row>
    <row r="64" spans="1:17" x14ac:dyDescent="0.35">
      <c r="A64" s="2">
        <f>'Biomass from Ecopath'!A63</f>
        <v>53</v>
      </c>
      <c r="B64" t="str">
        <f>'Biomass from Ecopath'!B63</f>
        <v>ZC1-EUP</v>
      </c>
      <c r="C64">
        <f>'Biomass from Ecopath'!C63</f>
        <v>11.7</v>
      </c>
      <c r="D64" s="2">
        <v>1</v>
      </c>
      <c r="E64" s="2">
        <v>30</v>
      </c>
      <c r="F64" s="17">
        <f t="shared" si="0"/>
        <v>3.1540576062129635E-2</v>
      </c>
      <c r="G64" s="14">
        <f t="shared" si="7"/>
        <v>351</v>
      </c>
      <c r="H64" s="24">
        <f t="shared" si="1"/>
        <v>0.79990487674905997</v>
      </c>
      <c r="I64" s="29">
        <f t="shared" si="8"/>
        <v>0.79990487674905997</v>
      </c>
      <c r="J64" s="28">
        <f t="shared" si="9"/>
        <v>1</v>
      </c>
      <c r="K64" s="15">
        <f t="shared" si="2"/>
        <v>5.8823529411764705E-2</v>
      </c>
      <c r="L64" s="34" t="str">
        <f t="shared" si="10"/>
        <v>ZC1-EUP</v>
      </c>
      <c r="M64" s="36">
        <f t="shared" si="21"/>
        <v>0.67991914523670094</v>
      </c>
      <c r="N64" s="13">
        <f t="shared" si="11"/>
        <v>0.67991914523670094</v>
      </c>
      <c r="O64" s="39">
        <f t="shared" si="22"/>
        <v>5.8112747456128294E-2</v>
      </c>
      <c r="P64" s="39">
        <f t="shared" si="23"/>
        <v>0.33898305084745767</v>
      </c>
      <c r="Q64" s="2">
        <f t="shared" si="6"/>
        <v>0.94653872515421511</v>
      </c>
    </row>
    <row r="65" spans="1:17" x14ac:dyDescent="0.35">
      <c r="A65" s="2">
        <f>'Biomass from Ecopath'!A64</f>
        <v>54</v>
      </c>
      <c r="B65" t="str">
        <f>'Biomass from Ecopath'!B64</f>
        <v>ZC2-AMP</v>
      </c>
      <c r="C65">
        <f>'Biomass from Ecopath'!C64</f>
        <v>4.8</v>
      </c>
      <c r="D65" s="2">
        <v>1</v>
      </c>
      <c r="E65" s="2">
        <v>2.5</v>
      </c>
      <c r="F65" s="17">
        <f t="shared" si="0"/>
        <v>1.2939723512668569E-2</v>
      </c>
      <c r="G65" s="14">
        <f t="shared" si="7"/>
        <v>12</v>
      </c>
      <c r="H65" s="24">
        <f t="shared" si="1"/>
        <v>2.7347175273472135E-2</v>
      </c>
      <c r="I65" s="29">
        <f t="shared" si="8"/>
        <v>2.7347175273472135E-2</v>
      </c>
      <c r="J65" s="28">
        <f t="shared" si="9"/>
        <v>1</v>
      </c>
      <c r="K65" s="15">
        <f t="shared" si="2"/>
        <v>5.8823529411764705E-2</v>
      </c>
      <c r="L65" s="34" t="str">
        <f t="shared" si="10"/>
        <v>ZC2-AMP</v>
      </c>
      <c r="M65" s="36">
        <f t="shared" si="21"/>
        <v>2.3245098982451314E-2</v>
      </c>
      <c r="N65" s="13">
        <f t="shared" si="11"/>
        <v>2.3245098982451314E-2</v>
      </c>
      <c r="O65" s="39">
        <f t="shared" si="22"/>
        <v>4.8427289546773573E-3</v>
      </c>
      <c r="P65" s="39">
        <f t="shared" si="23"/>
        <v>2.8248587570621469E-2</v>
      </c>
      <c r="Q65" s="2">
        <f t="shared" si="6"/>
        <v>0.34724857685009486</v>
      </c>
    </row>
    <row r="66" spans="1:17" x14ac:dyDescent="0.35">
      <c r="A66" s="2">
        <f>'Biomass from Ecopath'!A65</f>
        <v>55</v>
      </c>
      <c r="B66" t="str">
        <f>'Biomass from Ecopath'!B65</f>
        <v>ZC3-DEC</v>
      </c>
      <c r="C66">
        <f>'Biomass from Ecopath'!C65</f>
        <v>2.6</v>
      </c>
      <c r="D66" s="2">
        <v>1</v>
      </c>
      <c r="E66" s="2">
        <v>2</v>
      </c>
      <c r="F66" s="17">
        <f t="shared" si="0"/>
        <v>7.0090169026954755E-3</v>
      </c>
      <c r="G66" s="14">
        <f t="shared" si="7"/>
        <v>5.2</v>
      </c>
      <c r="H66" s="24">
        <f t="shared" si="1"/>
        <v>1.1850442618504592E-2</v>
      </c>
      <c r="I66" s="29">
        <f t="shared" si="8"/>
        <v>1.1850442618504592E-2</v>
      </c>
      <c r="J66" s="28">
        <f t="shared" si="9"/>
        <v>1</v>
      </c>
      <c r="K66" s="15">
        <f t="shared" si="2"/>
        <v>5.8823529411764705E-2</v>
      </c>
      <c r="L66" s="34" t="str">
        <f t="shared" si="10"/>
        <v>ZC3-DEC</v>
      </c>
      <c r="M66" s="36">
        <f t="shared" si="21"/>
        <v>1.0072876225728902E-2</v>
      </c>
      <c r="N66" s="13">
        <f t="shared" si="11"/>
        <v>1.0072876225728902E-2</v>
      </c>
      <c r="O66" s="39">
        <f t="shared" si="22"/>
        <v>3.8741831637418857E-3</v>
      </c>
      <c r="P66" s="39">
        <f t="shared" si="23"/>
        <v>2.2598870056497175E-2</v>
      </c>
      <c r="Q66" s="2">
        <f t="shared" si="6"/>
        <v>0.24288840262582059</v>
      </c>
    </row>
    <row r="67" spans="1:17" x14ac:dyDescent="0.35">
      <c r="A67" s="2">
        <f>'Biomass from Ecopath'!A66</f>
        <v>56</v>
      </c>
      <c r="B67" t="str">
        <f>'Biomass from Ecopath'!B66</f>
        <v>ZC4-CLG</v>
      </c>
      <c r="C67">
        <f>'Biomass from Ecopath'!C66</f>
        <v>8</v>
      </c>
      <c r="D67" s="2">
        <v>1</v>
      </c>
      <c r="E67" s="2">
        <v>1.5</v>
      </c>
      <c r="F67" s="17">
        <f t="shared" si="0"/>
        <v>2.1566205854447618E-2</v>
      </c>
      <c r="G67" s="14">
        <f t="shared" si="7"/>
        <v>12</v>
      </c>
      <c r="H67" s="24">
        <f t="shared" si="1"/>
        <v>2.7347175273472135E-2</v>
      </c>
      <c r="I67" s="29">
        <f t="shared" si="8"/>
        <v>2.7347175273472135E-2</v>
      </c>
      <c r="J67" s="28">
        <f t="shared" si="9"/>
        <v>1</v>
      </c>
      <c r="K67" s="15">
        <f t="shared" si="2"/>
        <v>5.8823529411764705E-2</v>
      </c>
      <c r="L67" s="34" t="str">
        <f t="shared" si="10"/>
        <v>ZC4-CLG</v>
      </c>
      <c r="M67" s="36">
        <f t="shared" si="21"/>
        <v>2.3245098982451314E-2</v>
      </c>
      <c r="N67" s="13">
        <f t="shared" si="11"/>
        <v>2.3245098982451314E-2</v>
      </c>
      <c r="O67" s="39">
        <f t="shared" si="22"/>
        <v>2.9056373728064138E-3</v>
      </c>
      <c r="P67" s="39">
        <f t="shared" si="23"/>
        <v>1.6949152542372878E-2</v>
      </c>
      <c r="Q67" s="2">
        <f t="shared" si="6"/>
        <v>0.10077519379844957</v>
      </c>
    </row>
    <row r="68" spans="1:17" x14ac:dyDescent="0.35">
      <c r="A68" s="2">
        <f>'Biomass from Ecopath'!A67</f>
        <v>57</v>
      </c>
      <c r="B68" t="str">
        <f>'Biomass from Ecopath'!B67</f>
        <v>ZC5-CSM</v>
      </c>
      <c r="C68">
        <f>'Biomass from Ecopath'!C67</f>
        <v>12.1</v>
      </c>
      <c r="D68" s="2">
        <v>0</v>
      </c>
      <c r="E68" s="2">
        <v>1</v>
      </c>
      <c r="F68" s="17">
        <f t="shared" si="0"/>
        <v>3.2618886354852022E-2</v>
      </c>
      <c r="G68" s="14">
        <f t="shared" si="7"/>
        <v>0</v>
      </c>
      <c r="H68" s="24">
        <f t="shared" si="1"/>
        <v>0</v>
      </c>
      <c r="I68" s="29">
        <f t="shared" si="8"/>
        <v>0</v>
      </c>
      <c r="J68" s="28">
        <f t="shared" si="9"/>
        <v>0</v>
      </c>
      <c r="K68" s="15">
        <f t="shared" si="2"/>
        <v>0</v>
      </c>
      <c r="L68" s="34" t="str">
        <f t="shared" si="10"/>
        <v>ZC5-CSM</v>
      </c>
      <c r="M68" s="36">
        <f t="shared" si="21"/>
        <v>0</v>
      </c>
      <c r="N68" s="13">
        <f t="shared" si="11"/>
        <v>0</v>
      </c>
      <c r="O68" s="39">
        <f t="shared" si="22"/>
        <v>0</v>
      </c>
      <c r="P68" s="39">
        <f t="shared" si="23"/>
        <v>0</v>
      </c>
      <c r="Q68" s="2">
        <f t="shared" si="6"/>
        <v>-1</v>
      </c>
    </row>
    <row r="69" spans="1:17" x14ac:dyDescent="0.35">
      <c r="A69" s="2">
        <f>'Biomass from Ecopath'!A68</f>
        <v>58</v>
      </c>
      <c r="B69" t="str">
        <f>'Biomass from Ecopath'!B68</f>
        <v>ZS1-JEL</v>
      </c>
      <c r="C69">
        <f>'Biomass from Ecopath'!C68</f>
        <v>3</v>
      </c>
      <c r="D69" s="2">
        <v>0</v>
      </c>
      <c r="E69" s="2">
        <v>1</v>
      </c>
      <c r="F69" s="17">
        <f t="shared" ref="F69:F83" si="24">C69/$C$88</f>
        <v>8.0873271954178556E-3</v>
      </c>
      <c r="G69" s="14">
        <f t="shared" si="7"/>
        <v>0</v>
      </c>
      <c r="H69" s="24">
        <f t="shared" ref="H69:H83" si="25">G69/$G$88</f>
        <v>0</v>
      </c>
      <c r="I69" s="29">
        <f t="shared" si="8"/>
        <v>0</v>
      </c>
      <c r="J69" s="28">
        <f t="shared" si="9"/>
        <v>0</v>
      </c>
      <c r="K69" s="15">
        <f t="shared" ref="K69:K83" si="26">J69/$J$88</f>
        <v>0</v>
      </c>
      <c r="L69" s="34" t="str">
        <f t="shared" si="10"/>
        <v>ZS1-JEL</v>
      </c>
      <c r="M69" s="36">
        <f t="shared" si="21"/>
        <v>0</v>
      </c>
      <c r="N69" s="13">
        <f t="shared" si="11"/>
        <v>0</v>
      </c>
      <c r="O69" s="39">
        <f t="shared" si="22"/>
        <v>0</v>
      </c>
      <c r="P69" s="39">
        <f t="shared" si="23"/>
        <v>0</v>
      </c>
      <c r="Q69" s="2">
        <f t="shared" ref="Q69:Q83" si="27">($A$83*P69-1)/(($A$83-2)*P69+1)</f>
        <v>-1</v>
      </c>
    </row>
    <row r="70" spans="1:17" x14ac:dyDescent="0.35">
      <c r="A70" s="2">
        <f>'Biomass from Ecopath'!A69</f>
        <v>59</v>
      </c>
      <c r="B70" t="str">
        <f>'Biomass from Ecopath'!B69</f>
        <v>ZS2-CTH</v>
      </c>
      <c r="C70">
        <f>'Biomass from Ecopath'!C69</f>
        <v>9.8000000000000007</v>
      </c>
      <c r="D70" s="2">
        <v>0</v>
      </c>
      <c r="E70" s="2">
        <v>1</v>
      </c>
      <c r="F70" s="17">
        <f t="shared" si="24"/>
        <v>2.6418602171698332E-2</v>
      </c>
      <c r="G70" s="14">
        <f t="shared" si="7"/>
        <v>0</v>
      </c>
      <c r="H70" s="24">
        <f t="shared" si="25"/>
        <v>0</v>
      </c>
      <c r="I70" s="29">
        <f t="shared" si="8"/>
        <v>0</v>
      </c>
      <c r="J70" s="28">
        <f t="shared" si="9"/>
        <v>0</v>
      </c>
      <c r="K70" s="15">
        <f t="shared" si="26"/>
        <v>0</v>
      </c>
      <c r="L70" s="34" t="str">
        <f t="shared" si="10"/>
        <v>ZS2-CTH</v>
      </c>
      <c r="M70" s="36">
        <f t="shared" si="21"/>
        <v>0</v>
      </c>
      <c r="N70" s="13">
        <f t="shared" si="11"/>
        <v>0</v>
      </c>
      <c r="O70" s="39">
        <f t="shared" si="22"/>
        <v>0</v>
      </c>
      <c r="P70" s="39">
        <f t="shared" si="23"/>
        <v>0</v>
      </c>
      <c r="Q70" s="2">
        <f t="shared" si="27"/>
        <v>-1</v>
      </c>
    </row>
    <row r="71" spans="1:17" x14ac:dyDescent="0.35">
      <c r="A71" s="2">
        <f>'Biomass from Ecopath'!A70</f>
        <v>60</v>
      </c>
      <c r="B71" t="str">
        <f>'Biomass from Ecopath'!B70</f>
        <v>ZS3-CHA</v>
      </c>
      <c r="C71">
        <f>'Biomass from Ecopath'!C70</f>
        <v>6.8</v>
      </c>
      <c r="D71" s="2">
        <v>0</v>
      </c>
      <c r="E71" s="2">
        <v>1</v>
      </c>
      <c r="F71" s="17">
        <f t="shared" si="24"/>
        <v>1.8331274976280475E-2</v>
      </c>
      <c r="G71" s="14">
        <f t="shared" si="7"/>
        <v>0</v>
      </c>
      <c r="H71" s="24">
        <f t="shared" si="25"/>
        <v>0</v>
      </c>
      <c r="I71" s="29">
        <f t="shared" si="8"/>
        <v>0</v>
      </c>
      <c r="J71" s="28">
        <f t="shared" si="9"/>
        <v>0</v>
      </c>
      <c r="K71" s="15">
        <f t="shared" si="26"/>
        <v>0</v>
      </c>
      <c r="L71" s="34" t="str">
        <f t="shared" si="10"/>
        <v>ZS3-CHA</v>
      </c>
      <c r="M71" s="36">
        <f t="shared" si="21"/>
        <v>0</v>
      </c>
      <c r="N71" s="13">
        <f t="shared" si="11"/>
        <v>0</v>
      </c>
      <c r="O71" s="39">
        <f t="shared" si="22"/>
        <v>0</v>
      </c>
      <c r="P71" s="39">
        <f t="shared" si="23"/>
        <v>0</v>
      </c>
      <c r="Q71" s="2">
        <f t="shared" si="27"/>
        <v>-1</v>
      </c>
    </row>
    <row r="72" spans="1:17" x14ac:dyDescent="0.35">
      <c r="A72" s="2">
        <f>'Biomass from Ecopath'!A71</f>
        <v>61</v>
      </c>
      <c r="B72" t="str">
        <f>'Biomass from Ecopath'!B71</f>
        <v>ZS4-LAR</v>
      </c>
      <c r="C72">
        <f>'Biomass from Ecopath'!C71</f>
        <v>3.3</v>
      </c>
      <c r="D72" s="2">
        <v>0</v>
      </c>
      <c r="E72" s="2">
        <v>1</v>
      </c>
      <c r="F72" s="17">
        <f t="shared" si="24"/>
        <v>8.8960599149596423E-3</v>
      </c>
      <c r="G72" s="14">
        <f t="shared" si="7"/>
        <v>0</v>
      </c>
      <c r="H72" s="24">
        <f t="shared" si="25"/>
        <v>0</v>
      </c>
      <c r="I72" s="29">
        <f t="shared" si="8"/>
        <v>0</v>
      </c>
      <c r="J72" s="28">
        <f t="shared" si="9"/>
        <v>0</v>
      </c>
      <c r="K72" s="15">
        <f t="shared" si="26"/>
        <v>0</v>
      </c>
      <c r="L72" s="34" t="str">
        <f t="shared" si="10"/>
        <v>ZS4-LAR</v>
      </c>
      <c r="M72" s="36">
        <f t="shared" si="21"/>
        <v>0</v>
      </c>
      <c r="N72" s="13">
        <f t="shared" si="11"/>
        <v>0</v>
      </c>
      <c r="O72" s="39">
        <f t="shared" si="22"/>
        <v>0</v>
      </c>
      <c r="P72" s="39">
        <f t="shared" si="23"/>
        <v>0</v>
      </c>
      <c r="Q72" s="2">
        <f t="shared" si="27"/>
        <v>-1</v>
      </c>
    </row>
    <row r="73" spans="1:17" x14ac:dyDescent="0.35">
      <c r="A73" s="2">
        <f>'Biomass from Ecopath'!A72</f>
        <v>62</v>
      </c>
      <c r="B73" t="str">
        <f>'Biomass from Ecopath'!B72</f>
        <v>PZ1-CIL</v>
      </c>
      <c r="C73">
        <f>'Biomass from Ecopath'!C72</f>
        <v>9</v>
      </c>
      <c r="D73" s="2">
        <v>0</v>
      </c>
      <c r="E73" s="2">
        <v>1</v>
      </c>
      <c r="F73" s="17">
        <f t="shared" si="24"/>
        <v>2.4261981586253568E-2</v>
      </c>
      <c r="G73" s="14">
        <f t="shared" ref="G73:G83" si="28">C73*D73*E73</f>
        <v>0</v>
      </c>
      <c r="H73" s="24">
        <f t="shared" si="25"/>
        <v>0</v>
      </c>
      <c r="I73" s="29">
        <f t="shared" ref="I73:I83" si="29">H73</f>
        <v>0</v>
      </c>
      <c r="J73" s="28">
        <f t="shared" ref="J73:J83" si="30">IF(G73=0,0,H73/I73)</f>
        <v>0</v>
      </c>
      <c r="K73" s="15">
        <f t="shared" si="26"/>
        <v>0</v>
      </c>
      <c r="L73" s="34" t="str">
        <f t="shared" ref="L73:L83" si="31">B73</f>
        <v>PZ1-CIL</v>
      </c>
      <c r="M73" s="36">
        <f t="shared" si="21"/>
        <v>0</v>
      </c>
      <c r="N73" s="13">
        <f t="shared" ref="N73:N83" si="32">M73</f>
        <v>0</v>
      </c>
      <c r="O73" s="39">
        <f t="shared" si="22"/>
        <v>0</v>
      </c>
      <c r="P73" s="39">
        <f t="shared" si="23"/>
        <v>0</v>
      </c>
      <c r="Q73" s="2">
        <f t="shared" si="27"/>
        <v>-1</v>
      </c>
    </row>
    <row r="74" spans="1:17" x14ac:dyDescent="0.35">
      <c r="A74" s="2">
        <f>'Biomass from Ecopath'!A73</f>
        <v>63</v>
      </c>
      <c r="B74" t="str">
        <f>'Biomass from Ecopath'!B73</f>
        <v>PZ2-DIN</v>
      </c>
      <c r="C74">
        <f>'Biomass from Ecopath'!C73</f>
        <v>10</v>
      </c>
      <c r="D74" s="2">
        <v>0</v>
      </c>
      <c r="E74" s="2">
        <v>1</v>
      </c>
      <c r="F74" s="17">
        <f t="shared" si="24"/>
        <v>2.6957757318059522E-2</v>
      </c>
      <c r="G74" s="14">
        <f t="shared" si="28"/>
        <v>0</v>
      </c>
      <c r="H74" s="24">
        <f t="shared" si="25"/>
        <v>0</v>
      </c>
      <c r="I74" s="29">
        <f t="shared" si="29"/>
        <v>0</v>
      </c>
      <c r="J74" s="28">
        <f t="shared" si="30"/>
        <v>0</v>
      </c>
      <c r="K74" s="15">
        <f t="shared" si="26"/>
        <v>0</v>
      </c>
      <c r="L74" s="34" t="str">
        <f t="shared" si="31"/>
        <v>PZ2-DIN</v>
      </c>
      <c r="M74" s="36">
        <f t="shared" si="21"/>
        <v>0</v>
      </c>
      <c r="N74" s="13">
        <f t="shared" si="32"/>
        <v>0</v>
      </c>
      <c r="O74" s="39">
        <f t="shared" si="22"/>
        <v>0</v>
      </c>
      <c r="P74" s="39">
        <f t="shared" si="23"/>
        <v>0</v>
      </c>
      <c r="Q74" s="2">
        <f t="shared" si="27"/>
        <v>-1</v>
      </c>
    </row>
    <row r="75" spans="1:17" x14ac:dyDescent="0.35">
      <c r="A75" s="2">
        <f>'Biomass from Ecopath'!A74</f>
        <v>64</v>
      </c>
      <c r="B75" t="str">
        <f>'Biomass from Ecopath'!B74</f>
        <v>PZ3-HNF</v>
      </c>
      <c r="C75">
        <f>'Biomass from Ecopath'!C74</f>
        <v>5</v>
      </c>
      <c r="D75" s="2">
        <v>0</v>
      </c>
      <c r="E75" s="2">
        <v>1</v>
      </c>
      <c r="F75" s="17">
        <f t="shared" si="24"/>
        <v>1.3478878659029761E-2</v>
      </c>
      <c r="G75" s="14">
        <f t="shared" si="28"/>
        <v>0</v>
      </c>
      <c r="H75" s="24">
        <f t="shared" si="25"/>
        <v>0</v>
      </c>
      <c r="I75" s="29">
        <f t="shared" si="29"/>
        <v>0</v>
      </c>
      <c r="J75" s="28">
        <f t="shared" si="30"/>
        <v>0</v>
      </c>
      <c r="K75" s="15">
        <f t="shared" si="26"/>
        <v>0</v>
      </c>
      <c r="L75" s="34" t="str">
        <f t="shared" si="31"/>
        <v>PZ3-HNF</v>
      </c>
      <c r="M75" s="36">
        <f t="shared" si="21"/>
        <v>0</v>
      </c>
      <c r="N75" s="13">
        <f t="shared" si="32"/>
        <v>0</v>
      </c>
      <c r="O75" s="39">
        <f t="shared" si="22"/>
        <v>0</v>
      </c>
      <c r="P75" s="39">
        <f t="shared" si="23"/>
        <v>0</v>
      </c>
      <c r="Q75" s="2">
        <f t="shared" si="27"/>
        <v>-1</v>
      </c>
    </row>
    <row r="76" spans="1:17" x14ac:dyDescent="0.35">
      <c r="A76" s="2">
        <f>'Biomass from Ecopath'!A75</f>
        <v>65</v>
      </c>
      <c r="B76" t="str">
        <f>'Biomass from Ecopath'!B75</f>
        <v>Insects</v>
      </c>
      <c r="C76">
        <f>'Biomass from Ecopath'!C75</f>
        <v>2.1</v>
      </c>
      <c r="D76" s="2">
        <v>0</v>
      </c>
      <c r="E76" s="2">
        <v>1</v>
      </c>
      <c r="F76" s="17">
        <f t="shared" si="24"/>
        <v>5.6611290367924996E-3</v>
      </c>
      <c r="G76" s="14">
        <f t="shared" si="28"/>
        <v>0</v>
      </c>
      <c r="H76" s="24">
        <f t="shared" si="25"/>
        <v>0</v>
      </c>
      <c r="I76" s="29">
        <f t="shared" si="29"/>
        <v>0</v>
      </c>
      <c r="J76" s="28">
        <f t="shared" si="30"/>
        <v>0</v>
      </c>
      <c r="K76" s="15">
        <f t="shared" si="26"/>
        <v>0</v>
      </c>
      <c r="L76" s="34" t="str">
        <f t="shared" si="31"/>
        <v>Insects</v>
      </c>
      <c r="M76" s="36">
        <f t="shared" si="21"/>
        <v>0</v>
      </c>
      <c r="N76" s="13">
        <f t="shared" si="32"/>
        <v>0</v>
      </c>
      <c r="O76" s="39">
        <f t="shared" si="22"/>
        <v>0</v>
      </c>
      <c r="P76" s="39">
        <f t="shared" si="23"/>
        <v>0</v>
      </c>
      <c r="Q76" s="2">
        <f t="shared" si="27"/>
        <v>-1</v>
      </c>
    </row>
    <row r="77" spans="1:17" x14ac:dyDescent="0.35">
      <c r="A77" s="2">
        <f>'Biomass from Ecopath'!A76</f>
        <v>66</v>
      </c>
      <c r="B77" t="str">
        <f>'Biomass from Ecopath'!B76</f>
        <v>Freshwater_prey</v>
      </c>
      <c r="C77">
        <f>'Biomass from Ecopath'!C76</f>
        <v>10</v>
      </c>
      <c r="D77" s="2">
        <v>0</v>
      </c>
      <c r="E77" s="2">
        <v>1</v>
      </c>
      <c r="F77" s="17">
        <f t="shared" si="24"/>
        <v>2.6957757318059522E-2</v>
      </c>
      <c r="G77" s="14">
        <f t="shared" si="28"/>
        <v>0</v>
      </c>
      <c r="H77" s="24">
        <f t="shared" si="25"/>
        <v>0</v>
      </c>
      <c r="I77" s="29">
        <f t="shared" si="29"/>
        <v>0</v>
      </c>
      <c r="J77" s="28">
        <f t="shared" si="30"/>
        <v>0</v>
      </c>
      <c r="K77" s="15">
        <f t="shared" si="26"/>
        <v>0</v>
      </c>
      <c r="L77" s="34" t="str">
        <f t="shared" si="31"/>
        <v>Freshwater_prey</v>
      </c>
      <c r="M77" s="36">
        <f t="shared" si="21"/>
        <v>0</v>
      </c>
      <c r="N77" s="13">
        <f t="shared" si="32"/>
        <v>0</v>
      </c>
      <c r="O77" s="39">
        <f t="shared" si="22"/>
        <v>0</v>
      </c>
      <c r="P77" s="39">
        <f t="shared" si="23"/>
        <v>0</v>
      </c>
      <c r="Q77" s="2">
        <f t="shared" si="27"/>
        <v>-1</v>
      </c>
    </row>
    <row r="78" spans="1:17" x14ac:dyDescent="0.35">
      <c r="A78" s="2">
        <f>'Biomass from Ecopath'!A77</f>
        <v>67</v>
      </c>
      <c r="B78" t="str">
        <f>'Biomass from Ecopath'!B77</f>
        <v>PP1-DIA</v>
      </c>
      <c r="C78">
        <f>'Biomass from Ecopath'!C77</f>
        <v>53</v>
      </c>
      <c r="D78" s="2">
        <v>0</v>
      </c>
      <c r="E78" s="2">
        <v>1</v>
      </c>
      <c r="F78" s="17">
        <f t="shared" si="24"/>
        <v>0.14287611378571546</v>
      </c>
      <c r="G78" s="14">
        <f t="shared" si="28"/>
        <v>0</v>
      </c>
      <c r="H78" s="24">
        <f t="shared" si="25"/>
        <v>0</v>
      </c>
      <c r="I78" s="29">
        <f t="shared" si="29"/>
        <v>0</v>
      </c>
      <c r="J78" s="28">
        <f t="shared" si="30"/>
        <v>0</v>
      </c>
      <c r="K78" s="15">
        <f t="shared" si="26"/>
        <v>0</v>
      </c>
      <c r="L78" s="34" t="str">
        <f t="shared" si="31"/>
        <v>PP1-DIA</v>
      </c>
      <c r="M78" s="36">
        <f t="shared" si="21"/>
        <v>0</v>
      </c>
      <c r="N78" s="13">
        <f t="shared" si="32"/>
        <v>0</v>
      </c>
      <c r="O78" s="39">
        <f t="shared" si="22"/>
        <v>0</v>
      </c>
      <c r="P78" s="39">
        <f t="shared" si="23"/>
        <v>0</v>
      </c>
      <c r="Q78" s="2">
        <f t="shared" si="27"/>
        <v>-1</v>
      </c>
    </row>
    <row r="79" spans="1:17" x14ac:dyDescent="0.35">
      <c r="A79" s="2">
        <f>'Biomass from Ecopath'!A78</f>
        <v>68</v>
      </c>
      <c r="B79" t="str">
        <f>'Biomass from Ecopath'!B78</f>
        <v>PP2-NAN</v>
      </c>
      <c r="C79">
        <f>'Biomass from Ecopath'!C78</f>
        <v>11</v>
      </c>
      <c r="D79" s="2">
        <v>0</v>
      </c>
      <c r="E79" s="2">
        <v>1</v>
      </c>
      <c r="F79" s="17">
        <f t="shared" si="24"/>
        <v>2.9653533049865472E-2</v>
      </c>
      <c r="G79" s="14">
        <f t="shared" si="28"/>
        <v>0</v>
      </c>
      <c r="H79" s="24">
        <f t="shared" si="25"/>
        <v>0</v>
      </c>
      <c r="I79" s="29">
        <f t="shared" si="29"/>
        <v>0</v>
      </c>
      <c r="J79" s="28">
        <f t="shared" si="30"/>
        <v>0</v>
      </c>
      <c r="K79" s="15">
        <f t="shared" si="26"/>
        <v>0</v>
      </c>
      <c r="L79" s="34" t="str">
        <f t="shared" si="31"/>
        <v>PP2-NAN</v>
      </c>
      <c r="M79" s="36">
        <f t="shared" si="21"/>
        <v>0</v>
      </c>
      <c r="N79" s="13">
        <f t="shared" si="32"/>
        <v>0</v>
      </c>
      <c r="O79" s="39">
        <f t="shared" si="22"/>
        <v>0</v>
      </c>
      <c r="P79" s="39">
        <f t="shared" si="23"/>
        <v>0</v>
      </c>
      <c r="Q79" s="2">
        <f t="shared" si="27"/>
        <v>-1</v>
      </c>
    </row>
    <row r="80" spans="1:17" x14ac:dyDescent="0.35">
      <c r="A80" s="2">
        <f>'Biomass from Ecopath'!A79</f>
        <v>69</v>
      </c>
      <c r="B80" t="str">
        <f>'Biomass from Ecopath'!B79</f>
        <v>PP3-PIC</v>
      </c>
      <c r="C80">
        <f>'Biomass from Ecopath'!C79</f>
        <v>2.2999999999999998</v>
      </c>
      <c r="D80" s="2">
        <v>0</v>
      </c>
      <c r="E80" s="2">
        <v>1</v>
      </c>
      <c r="F80" s="17">
        <f t="shared" si="24"/>
        <v>6.2002841831536896E-3</v>
      </c>
      <c r="G80" s="14">
        <f t="shared" si="28"/>
        <v>0</v>
      </c>
      <c r="H80" s="24">
        <f t="shared" si="25"/>
        <v>0</v>
      </c>
      <c r="I80" s="29">
        <f t="shared" si="29"/>
        <v>0</v>
      </c>
      <c r="J80" s="28">
        <f t="shared" si="30"/>
        <v>0</v>
      </c>
      <c r="K80" s="15">
        <f t="shared" si="26"/>
        <v>0</v>
      </c>
      <c r="L80" s="34" t="str">
        <f t="shared" si="31"/>
        <v>PP3-PIC</v>
      </c>
      <c r="M80" s="36">
        <f t="shared" si="21"/>
        <v>0</v>
      </c>
      <c r="N80" s="13">
        <f t="shared" si="32"/>
        <v>0</v>
      </c>
      <c r="O80" s="39">
        <f t="shared" si="22"/>
        <v>0</v>
      </c>
      <c r="P80" s="39">
        <f t="shared" si="23"/>
        <v>0</v>
      </c>
      <c r="Q80" s="2">
        <f t="shared" si="27"/>
        <v>-1</v>
      </c>
    </row>
    <row r="81" spans="1:17" x14ac:dyDescent="0.35">
      <c r="A81" s="2">
        <f>'Biomass from Ecopath'!A80</f>
        <v>70</v>
      </c>
      <c r="B81" t="str">
        <f>'Biomass from Ecopath'!B80</f>
        <v>BA1-BAC</v>
      </c>
      <c r="C81">
        <f>'Biomass from Ecopath'!C80</f>
        <v>4</v>
      </c>
      <c r="D81" s="2">
        <v>0</v>
      </c>
      <c r="E81" s="2">
        <v>1</v>
      </c>
      <c r="F81" s="17">
        <f t="shared" si="24"/>
        <v>1.0783102927223809E-2</v>
      </c>
      <c r="G81" s="14">
        <f t="shared" si="28"/>
        <v>0</v>
      </c>
      <c r="H81" s="24">
        <f t="shared" si="25"/>
        <v>0</v>
      </c>
      <c r="I81" s="29">
        <f t="shared" si="29"/>
        <v>0</v>
      </c>
      <c r="J81" s="28">
        <f t="shared" si="30"/>
        <v>0</v>
      </c>
      <c r="K81" s="15">
        <f t="shared" si="26"/>
        <v>0</v>
      </c>
      <c r="L81" s="34" t="str">
        <f t="shared" si="31"/>
        <v>BA1-BAC</v>
      </c>
      <c r="M81" s="36">
        <f t="shared" si="21"/>
        <v>0</v>
      </c>
      <c r="N81" s="13">
        <f t="shared" si="32"/>
        <v>0</v>
      </c>
      <c r="O81" s="39">
        <f t="shared" si="22"/>
        <v>0</v>
      </c>
      <c r="P81" s="39">
        <f t="shared" si="23"/>
        <v>0</v>
      </c>
      <c r="Q81" s="2">
        <f t="shared" si="27"/>
        <v>-1</v>
      </c>
    </row>
    <row r="82" spans="1:17" x14ac:dyDescent="0.35">
      <c r="A82" s="2">
        <f>'Biomass from Ecopath'!A81</f>
        <v>71</v>
      </c>
      <c r="B82" t="str">
        <f>'Biomass from Ecopath'!B81</f>
        <v>DET_Close</v>
      </c>
      <c r="C82">
        <f>'Biomass from Ecopath'!C81</f>
        <v>60</v>
      </c>
      <c r="D82" s="2">
        <v>0</v>
      </c>
      <c r="E82" s="2">
        <v>1</v>
      </c>
      <c r="F82" s="17">
        <f t="shared" si="24"/>
        <v>0.16174654390835713</v>
      </c>
      <c r="G82" s="14">
        <f t="shared" si="28"/>
        <v>0</v>
      </c>
      <c r="H82" s="24">
        <f t="shared" si="25"/>
        <v>0</v>
      </c>
      <c r="I82" s="29">
        <f t="shared" si="29"/>
        <v>0</v>
      </c>
      <c r="J82" s="28">
        <f t="shared" si="30"/>
        <v>0</v>
      </c>
      <c r="K82" s="15">
        <f t="shared" si="26"/>
        <v>0</v>
      </c>
      <c r="L82" s="34" t="str">
        <f t="shared" si="31"/>
        <v>DET_Close</v>
      </c>
      <c r="M82" s="36">
        <f t="shared" si="21"/>
        <v>0</v>
      </c>
      <c r="N82" s="13">
        <f t="shared" si="32"/>
        <v>0</v>
      </c>
      <c r="O82" s="39">
        <f t="shared" si="22"/>
        <v>0</v>
      </c>
      <c r="P82" s="39">
        <f t="shared" si="23"/>
        <v>0</v>
      </c>
      <c r="Q82" s="2">
        <f t="shared" si="27"/>
        <v>-1</v>
      </c>
    </row>
    <row r="83" spans="1:17" x14ac:dyDescent="0.35">
      <c r="A83" s="10">
        <f>'Biomass from Ecopath'!A82</f>
        <v>72</v>
      </c>
      <c r="B83" s="11" t="str">
        <f>'Biomass from Ecopath'!B82</f>
        <v>DET_Real</v>
      </c>
      <c r="C83" s="11">
        <f>'Biomass from Ecopath'!C82</f>
        <v>60</v>
      </c>
      <c r="D83" s="10">
        <v>0</v>
      </c>
      <c r="E83" s="10">
        <v>0.2</v>
      </c>
      <c r="F83" s="19">
        <f t="shared" si="24"/>
        <v>0.16174654390835713</v>
      </c>
      <c r="G83" s="21">
        <f t="shared" si="28"/>
        <v>0</v>
      </c>
      <c r="H83" s="26">
        <f t="shared" si="25"/>
        <v>0</v>
      </c>
      <c r="I83" s="32">
        <f t="shared" si="29"/>
        <v>0</v>
      </c>
      <c r="J83" s="33">
        <f t="shared" si="30"/>
        <v>0</v>
      </c>
      <c r="K83" s="46">
        <f t="shared" si="26"/>
        <v>0</v>
      </c>
      <c r="L83" s="34" t="str">
        <f t="shared" si="31"/>
        <v>DET_Real</v>
      </c>
      <c r="M83" s="36">
        <f t="shared" si="21"/>
        <v>0</v>
      </c>
      <c r="N83" s="13">
        <f t="shared" si="32"/>
        <v>0</v>
      </c>
      <c r="O83" s="43">
        <f t="shared" si="22"/>
        <v>0</v>
      </c>
      <c r="P83" s="43">
        <f t="shared" si="23"/>
        <v>0</v>
      </c>
      <c r="Q83" s="2">
        <f t="shared" si="27"/>
        <v>-1</v>
      </c>
    </row>
    <row r="84" spans="1:17" x14ac:dyDescent="0.35">
      <c r="A84" s="3"/>
      <c r="B84" s="1"/>
      <c r="C84" s="1"/>
      <c r="D84" s="1"/>
      <c r="E84" s="1"/>
      <c r="F84" s="1"/>
      <c r="G84" s="1"/>
      <c r="H84" s="1"/>
      <c r="I84" s="3"/>
      <c r="J84" s="3"/>
      <c r="K84" s="1"/>
      <c r="L84" s="1"/>
      <c r="M84" s="1"/>
      <c r="N84" s="1"/>
      <c r="O84" s="42"/>
      <c r="P84" s="42"/>
      <c r="Q84" s="1"/>
    </row>
    <row r="86" spans="1:17" x14ac:dyDescent="0.35">
      <c r="O86" s="42" t="s">
        <v>126</v>
      </c>
      <c r="P86" s="42"/>
    </row>
    <row r="87" spans="1:17" x14ac:dyDescent="0.35">
      <c r="B87" s="1"/>
      <c r="C87" s="4" t="s">
        <v>109</v>
      </c>
      <c r="D87" s="4" t="s">
        <v>112</v>
      </c>
      <c r="E87" s="4"/>
      <c r="F87" s="4" t="s">
        <v>111</v>
      </c>
      <c r="G87" s="4" t="s">
        <v>108</v>
      </c>
      <c r="H87" s="5" t="s">
        <v>110</v>
      </c>
      <c r="J87" s="4" t="s">
        <v>120</v>
      </c>
      <c r="M87" t="s">
        <v>107</v>
      </c>
      <c r="O87" s="39">
        <f>SUM(O5:O83)</f>
        <v>0.17143260499557844</v>
      </c>
    </row>
    <row r="88" spans="1:17" x14ac:dyDescent="0.35">
      <c r="B88" s="6" t="s">
        <v>107</v>
      </c>
      <c r="C88" s="16">
        <f>SUM(C5:C83)</f>
        <v>370.95073904018</v>
      </c>
      <c r="D88" s="3">
        <f>SUM(D5:D83)</f>
        <v>17</v>
      </c>
      <c r="E88" s="3"/>
      <c r="F88" s="27">
        <f>SUM(F5:F83)</f>
        <v>1.0000000000000002</v>
      </c>
      <c r="G88" s="23">
        <f>SUM(G5:G83)</f>
        <v>438.80217536179998</v>
      </c>
      <c r="H88" s="27">
        <f>SUM(H5:H83)</f>
        <v>1</v>
      </c>
      <c r="I88" s="27"/>
      <c r="J88" s="27">
        <f>SUM(J5:J83)</f>
        <v>17</v>
      </c>
      <c r="K88" s="27"/>
      <c r="L88" s="27"/>
      <c r="M88" s="27">
        <f>SUM(M5:M83)</f>
        <v>0.85000000000000009</v>
      </c>
    </row>
  </sheetData>
  <conditionalFormatting sqref="M5:M8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EF8BD-AC0D-4862-9399-4CD868315988}">
  <dimension ref="A2:Q88"/>
  <sheetViews>
    <sheetView topLeftCell="A8" workbookViewId="0">
      <selection activeCell="C28" sqref="C28"/>
    </sheetView>
  </sheetViews>
  <sheetFormatPr defaultRowHeight="14.5" x14ac:dyDescent="0.35"/>
  <cols>
    <col min="1" max="1" width="15" style="2" customWidth="1"/>
    <col min="2" max="2" width="21.81640625" customWidth="1"/>
    <col min="3" max="3" width="12.90625" customWidth="1"/>
    <col min="4" max="4" width="12.36328125" customWidth="1"/>
    <col min="5" max="5" width="17.81640625" style="2" customWidth="1"/>
    <col min="6" max="6" width="17.36328125" style="2" customWidth="1"/>
    <col min="7" max="7" width="16.7265625" style="2" customWidth="1"/>
    <col min="8" max="8" width="14.1796875" customWidth="1"/>
    <col min="9" max="9" width="18.54296875" style="2" customWidth="1"/>
    <col min="10" max="10" width="12.7265625" style="2" customWidth="1"/>
    <col min="11" max="11" width="14.26953125" customWidth="1"/>
    <col min="12" max="12" width="21.36328125" customWidth="1"/>
    <col min="13" max="13" width="14.54296875" customWidth="1"/>
    <col min="14" max="14" width="18" customWidth="1"/>
    <col min="15" max="16" width="15.7265625" style="39" customWidth="1"/>
    <col min="17" max="17" width="22.54296875" customWidth="1"/>
  </cols>
  <sheetData>
    <row r="2" spans="1:17" x14ac:dyDescent="0.35">
      <c r="E2" s="3" t="s">
        <v>96</v>
      </c>
      <c r="F2" s="3">
        <v>0.15</v>
      </c>
    </row>
    <row r="3" spans="1:17" x14ac:dyDescent="0.35">
      <c r="I3" s="3" t="s">
        <v>113</v>
      </c>
      <c r="O3" s="42" t="s">
        <v>122</v>
      </c>
    </row>
    <row r="4" spans="1:17" ht="58" x14ac:dyDescent="0.35">
      <c r="A4" s="4" t="s">
        <v>95</v>
      </c>
      <c r="B4" s="5" t="s">
        <v>91</v>
      </c>
      <c r="C4" s="7" t="s">
        <v>98</v>
      </c>
      <c r="D4" s="4" t="s">
        <v>97</v>
      </c>
      <c r="E4" s="7" t="s">
        <v>99</v>
      </c>
      <c r="F4" s="7" t="s">
        <v>100</v>
      </c>
      <c r="G4" s="7" t="s">
        <v>101</v>
      </c>
      <c r="H4" s="7" t="s">
        <v>102</v>
      </c>
      <c r="I4" s="7" t="s">
        <v>121</v>
      </c>
      <c r="J4" s="7" t="s">
        <v>114</v>
      </c>
      <c r="K4" s="7" t="s">
        <v>103</v>
      </c>
      <c r="L4" s="7" t="s">
        <v>125</v>
      </c>
      <c r="M4" s="7" t="s">
        <v>104</v>
      </c>
      <c r="N4" s="38" t="s">
        <v>123</v>
      </c>
      <c r="O4" s="40" t="s">
        <v>127</v>
      </c>
      <c r="P4" s="47" t="s">
        <v>128</v>
      </c>
      <c r="Q4" s="38" t="s">
        <v>129</v>
      </c>
    </row>
    <row r="5" spans="1:17" x14ac:dyDescent="0.35">
      <c r="A5" s="2">
        <f>'Biomass from Ecopath'!A4</f>
        <v>1</v>
      </c>
      <c r="B5" t="str">
        <f>'Biomass from Ecopath'!B4</f>
        <v>Orca-WCT</v>
      </c>
      <c r="C5">
        <f>'Biomass from Ecopath'!C4</f>
        <v>2.5999999999999998E-4</v>
      </c>
      <c r="D5" s="2">
        <v>0</v>
      </c>
      <c r="E5" s="2">
        <v>1</v>
      </c>
      <c r="F5" s="17">
        <f t="shared" ref="F5:F68" si="0">C5/$C$88</f>
        <v>7.0090169026954751E-7</v>
      </c>
      <c r="G5" s="14">
        <f>C5*D5*E5</f>
        <v>0</v>
      </c>
      <c r="H5" s="24">
        <f t="shared" ref="H5:H68" si="1">G5/$G$88</f>
        <v>0</v>
      </c>
      <c r="I5" s="29">
        <f>H5</f>
        <v>0</v>
      </c>
      <c r="J5" s="28">
        <f>IF(G5=0,0,H5/I5)</f>
        <v>0</v>
      </c>
      <c r="K5" s="15">
        <f t="shared" ref="K5:K68" si="2">J5/$J$88</f>
        <v>0</v>
      </c>
      <c r="L5" s="34" t="str">
        <f>B5</f>
        <v>Orca-WCT</v>
      </c>
      <c r="M5" s="36">
        <f t="shared" ref="M5:M13" si="3">I5*(1-$F$2)</f>
        <v>0</v>
      </c>
      <c r="N5" s="13">
        <f>M5</f>
        <v>0</v>
      </c>
      <c r="O5" s="39">
        <f t="shared" ref="O5:O13" si="4">M5/F5/$C$88</f>
        <v>0</v>
      </c>
      <c r="P5" s="39">
        <f t="shared" ref="P5:P13" si="5">O5/$O$87</f>
        <v>0</v>
      </c>
      <c r="Q5" s="2">
        <f t="shared" ref="Q5:Q68" si="6">($A$83*P5-1)/(($A$83-2)*P5+1)</f>
        <v>-1</v>
      </c>
    </row>
    <row r="6" spans="1:17" x14ac:dyDescent="0.35">
      <c r="A6" s="2">
        <f>'Biomass from Ecopath'!A5</f>
        <v>2</v>
      </c>
      <c r="B6" t="str">
        <f>'Biomass from Ecopath'!B5</f>
        <v>Orca-Resident</v>
      </c>
      <c r="C6">
        <f>'Biomass from Ecopath'!C5</f>
        <v>3.5000000000000001E-3</v>
      </c>
      <c r="D6" s="2">
        <v>0</v>
      </c>
      <c r="E6" s="2">
        <v>1</v>
      </c>
      <c r="F6" s="17">
        <f t="shared" si="0"/>
        <v>9.4352150613208334E-6</v>
      </c>
      <c r="G6" s="14">
        <f t="shared" ref="G6:G72" si="7">C6*D6*E6</f>
        <v>0</v>
      </c>
      <c r="H6" s="24">
        <f t="shared" si="1"/>
        <v>0</v>
      </c>
      <c r="I6" s="29">
        <f t="shared" ref="I6:I72" si="8">H6</f>
        <v>0</v>
      </c>
      <c r="J6" s="28">
        <f t="shared" ref="J6:J72" si="9">IF(G6=0,0,H6/I6)</f>
        <v>0</v>
      </c>
      <c r="K6" s="15">
        <f t="shared" si="2"/>
        <v>0</v>
      </c>
      <c r="L6" s="34" t="str">
        <f t="shared" ref="L6:L72" si="10">B6</f>
        <v>Orca-Resident</v>
      </c>
      <c r="M6" s="36">
        <f t="shared" si="3"/>
        <v>0</v>
      </c>
      <c r="N6" s="13">
        <f t="shared" ref="N6:N72" si="11">M6</f>
        <v>0</v>
      </c>
      <c r="O6" s="39">
        <f t="shared" si="4"/>
        <v>0</v>
      </c>
      <c r="P6" s="39">
        <f t="shared" si="5"/>
        <v>0</v>
      </c>
      <c r="Q6" s="2">
        <f t="shared" si="6"/>
        <v>-1</v>
      </c>
    </row>
    <row r="7" spans="1:17" x14ac:dyDescent="0.35">
      <c r="A7" s="2">
        <f>'Biomass from Ecopath'!A6</f>
        <v>3</v>
      </c>
      <c r="B7" t="str">
        <f>'Biomass from Ecopath'!B6</f>
        <v>Humpback</v>
      </c>
      <c r="C7">
        <f>'Biomass from Ecopath'!C6</f>
        <v>8.8000000000000005E-3</v>
      </c>
      <c r="D7" s="2">
        <v>0</v>
      </c>
      <c r="E7" s="2">
        <v>2</v>
      </c>
      <c r="F7" s="17">
        <f t="shared" si="0"/>
        <v>2.3722826439892379E-5</v>
      </c>
      <c r="G7" s="14">
        <f t="shared" si="7"/>
        <v>0</v>
      </c>
      <c r="H7" s="24">
        <f t="shared" si="1"/>
        <v>0</v>
      </c>
      <c r="I7" s="29">
        <f t="shared" si="8"/>
        <v>0</v>
      </c>
      <c r="J7" s="28">
        <f t="shared" si="9"/>
        <v>0</v>
      </c>
      <c r="K7" s="15">
        <f t="shared" si="2"/>
        <v>0</v>
      </c>
      <c r="L7" s="34" t="str">
        <f t="shared" si="10"/>
        <v>Humpback</v>
      </c>
      <c r="M7" s="36">
        <f t="shared" si="3"/>
        <v>0</v>
      </c>
      <c r="N7" s="13">
        <f t="shared" si="11"/>
        <v>0</v>
      </c>
      <c r="O7" s="39">
        <f t="shared" si="4"/>
        <v>0</v>
      </c>
      <c r="P7" s="39">
        <f t="shared" si="5"/>
        <v>0</v>
      </c>
      <c r="Q7" s="2">
        <f t="shared" si="6"/>
        <v>-1</v>
      </c>
    </row>
    <row r="8" spans="1:17" x14ac:dyDescent="0.35">
      <c r="A8" s="2">
        <f>'Biomass from Ecopath'!A7</f>
        <v>4</v>
      </c>
      <c r="B8" t="str">
        <f>'Biomass from Ecopath'!B7</f>
        <v>Odontoceti</v>
      </c>
      <c r="C8">
        <f>'Biomass from Ecopath'!C7</f>
        <v>0.08</v>
      </c>
      <c r="D8" s="2">
        <v>0</v>
      </c>
      <c r="E8" s="2">
        <v>1</v>
      </c>
      <c r="F8" s="17">
        <f t="shared" si="0"/>
        <v>2.1566205854447616E-4</v>
      </c>
      <c r="G8" s="14">
        <f t="shared" si="7"/>
        <v>0</v>
      </c>
      <c r="H8" s="24">
        <f t="shared" si="1"/>
        <v>0</v>
      </c>
      <c r="I8" s="29">
        <f t="shared" si="8"/>
        <v>0</v>
      </c>
      <c r="J8" s="28">
        <f t="shared" si="9"/>
        <v>0</v>
      </c>
      <c r="K8" s="15">
        <f t="shared" si="2"/>
        <v>0</v>
      </c>
      <c r="L8" s="34" t="str">
        <f t="shared" si="10"/>
        <v>Odontoceti</v>
      </c>
      <c r="M8" s="36">
        <f t="shared" si="3"/>
        <v>0</v>
      </c>
      <c r="N8" s="13">
        <f t="shared" si="11"/>
        <v>0</v>
      </c>
      <c r="O8" s="39">
        <f t="shared" si="4"/>
        <v>0</v>
      </c>
      <c r="P8" s="39">
        <f t="shared" si="5"/>
        <v>0</v>
      </c>
      <c r="Q8" s="2">
        <f t="shared" si="6"/>
        <v>-1</v>
      </c>
    </row>
    <row r="9" spans="1:17" x14ac:dyDescent="0.35">
      <c r="A9" s="2">
        <f>'Biomass from Ecopath'!A8</f>
        <v>5</v>
      </c>
      <c r="B9" t="str">
        <f>'Biomass from Ecopath'!B8</f>
        <v>Sea</v>
      </c>
      <c r="C9">
        <f>'Biomass from Ecopath'!C8</f>
        <v>4.3999999999999997E-2</v>
      </c>
      <c r="D9" s="2">
        <v>0</v>
      </c>
      <c r="E9" s="2">
        <v>1</v>
      </c>
      <c r="F9" s="17">
        <f t="shared" si="0"/>
        <v>1.1861413219946188E-4</v>
      </c>
      <c r="G9" s="14">
        <f t="shared" si="7"/>
        <v>0</v>
      </c>
      <c r="H9" s="24">
        <f t="shared" si="1"/>
        <v>0</v>
      </c>
      <c r="I9" s="29">
        <f t="shared" si="8"/>
        <v>0</v>
      </c>
      <c r="J9" s="28">
        <f t="shared" si="9"/>
        <v>0</v>
      </c>
      <c r="K9" s="15">
        <f t="shared" si="2"/>
        <v>0</v>
      </c>
      <c r="L9" s="34" t="str">
        <f t="shared" si="10"/>
        <v>Sea</v>
      </c>
      <c r="M9" s="36">
        <f t="shared" si="3"/>
        <v>0</v>
      </c>
      <c r="N9" s="13">
        <f t="shared" si="11"/>
        <v>0</v>
      </c>
      <c r="O9" s="39">
        <f t="shared" si="4"/>
        <v>0</v>
      </c>
      <c r="P9" s="39">
        <f t="shared" si="5"/>
        <v>0</v>
      </c>
      <c r="Q9" s="2">
        <f t="shared" si="6"/>
        <v>-1</v>
      </c>
    </row>
    <row r="10" spans="1:17" x14ac:dyDescent="0.35">
      <c r="A10" s="2">
        <f>'Biomass from Ecopath'!A9</f>
        <v>6</v>
      </c>
      <c r="B10" t="str">
        <f>'Biomass from Ecopath'!B9</f>
        <v>Harbour</v>
      </c>
      <c r="C10">
        <f>'Biomass from Ecopath'!C9</f>
        <v>0.16</v>
      </c>
      <c r="D10" s="2">
        <v>0</v>
      </c>
      <c r="E10" s="2">
        <v>1</v>
      </c>
      <c r="F10" s="17">
        <f t="shared" si="0"/>
        <v>4.3132411708895232E-4</v>
      </c>
      <c r="G10" s="14">
        <f t="shared" si="7"/>
        <v>0</v>
      </c>
      <c r="H10" s="24">
        <f t="shared" si="1"/>
        <v>0</v>
      </c>
      <c r="I10" s="29">
        <f t="shared" si="8"/>
        <v>0</v>
      </c>
      <c r="J10" s="28">
        <f t="shared" si="9"/>
        <v>0</v>
      </c>
      <c r="K10" s="15">
        <f t="shared" si="2"/>
        <v>0</v>
      </c>
      <c r="L10" s="34" t="str">
        <f t="shared" si="10"/>
        <v>Harbour</v>
      </c>
      <c r="M10" s="36">
        <f t="shared" si="3"/>
        <v>0</v>
      </c>
      <c r="N10" s="13">
        <f t="shared" si="11"/>
        <v>0</v>
      </c>
      <c r="O10" s="39">
        <f t="shared" si="4"/>
        <v>0</v>
      </c>
      <c r="P10" s="39">
        <f t="shared" si="5"/>
        <v>0</v>
      </c>
      <c r="Q10" s="2">
        <f t="shared" si="6"/>
        <v>-1</v>
      </c>
    </row>
    <row r="11" spans="1:17" x14ac:dyDescent="0.35">
      <c r="A11" s="2">
        <f>'Biomass from Ecopath'!A10</f>
        <v>7</v>
      </c>
      <c r="B11" t="str">
        <f>'Biomass from Ecopath'!B10</f>
        <v>Avian</v>
      </c>
      <c r="C11">
        <f>'Biomass from Ecopath'!C10</f>
        <v>3.5999999999999997E-2</v>
      </c>
      <c r="D11" s="2">
        <v>0</v>
      </c>
      <c r="E11" s="2">
        <v>1</v>
      </c>
      <c r="F11" s="17">
        <f t="shared" si="0"/>
        <v>9.7047926345014267E-5</v>
      </c>
      <c r="G11" s="14">
        <f t="shared" si="7"/>
        <v>0</v>
      </c>
      <c r="H11" s="24">
        <f t="shared" si="1"/>
        <v>0</v>
      </c>
      <c r="I11" s="29">
        <f t="shared" si="8"/>
        <v>0</v>
      </c>
      <c r="J11" s="28">
        <f t="shared" si="9"/>
        <v>0</v>
      </c>
      <c r="K11" s="15">
        <f t="shared" si="2"/>
        <v>0</v>
      </c>
      <c r="L11" s="34" t="str">
        <f t="shared" si="10"/>
        <v>Avian</v>
      </c>
      <c r="M11" s="36">
        <f t="shared" si="3"/>
        <v>0</v>
      </c>
      <c r="N11" s="13">
        <f t="shared" si="11"/>
        <v>0</v>
      </c>
      <c r="O11" s="39">
        <f t="shared" si="4"/>
        <v>0</v>
      </c>
      <c r="P11" s="39">
        <f t="shared" si="5"/>
        <v>0</v>
      </c>
      <c r="Q11" s="2">
        <f t="shared" si="6"/>
        <v>-1</v>
      </c>
    </row>
    <row r="12" spans="1:17" x14ac:dyDescent="0.35">
      <c r="A12" s="2">
        <f>'Biomass from Ecopath'!A11</f>
        <v>8</v>
      </c>
      <c r="B12" t="str">
        <f>'Biomass from Ecopath'!B11</f>
        <v>Lingcod</v>
      </c>
      <c r="C12">
        <f>'Biomass from Ecopath'!C11</f>
        <v>1</v>
      </c>
      <c r="D12" s="2">
        <v>0</v>
      </c>
      <c r="E12" s="2">
        <v>1</v>
      </c>
      <c r="F12" s="17">
        <f t="shared" si="0"/>
        <v>2.6957757318059523E-3</v>
      </c>
      <c r="G12" s="14">
        <f t="shared" si="7"/>
        <v>0</v>
      </c>
      <c r="H12" s="24">
        <f t="shared" si="1"/>
        <v>0</v>
      </c>
      <c r="I12" s="29">
        <f t="shared" si="8"/>
        <v>0</v>
      </c>
      <c r="J12" s="28">
        <f t="shared" si="9"/>
        <v>0</v>
      </c>
      <c r="K12" s="15">
        <f t="shared" si="2"/>
        <v>0</v>
      </c>
      <c r="L12" s="34" t="str">
        <f t="shared" si="10"/>
        <v>Lingcod</v>
      </c>
      <c r="M12" s="36">
        <f t="shared" si="3"/>
        <v>0</v>
      </c>
      <c r="N12" s="13">
        <f t="shared" si="11"/>
        <v>0</v>
      </c>
      <c r="O12" s="39">
        <f t="shared" si="4"/>
        <v>0</v>
      </c>
      <c r="P12" s="39">
        <f t="shared" si="5"/>
        <v>0</v>
      </c>
      <c r="Q12" s="2">
        <f t="shared" si="6"/>
        <v>-1</v>
      </c>
    </row>
    <row r="13" spans="1:17" x14ac:dyDescent="0.35">
      <c r="A13" s="2">
        <f>'Biomass from Ecopath'!A12</f>
        <v>9</v>
      </c>
      <c r="B13" t="str">
        <f>'Biomass from Ecopath'!B12</f>
        <v>Dogfish</v>
      </c>
      <c r="C13">
        <f>'Biomass from Ecopath'!C12</f>
        <v>4.5</v>
      </c>
      <c r="D13" s="2">
        <v>0</v>
      </c>
      <c r="E13" s="2">
        <v>1</v>
      </c>
      <c r="F13" s="17">
        <f t="shared" si="0"/>
        <v>1.2130990793126784E-2</v>
      </c>
      <c r="G13" s="14">
        <f t="shared" si="7"/>
        <v>0</v>
      </c>
      <c r="H13" s="24">
        <f t="shared" si="1"/>
        <v>0</v>
      </c>
      <c r="I13" s="29">
        <f t="shared" si="8"/>
        <v>0</v>
      </c>
      <c r="J13" s="28">
        <f t="shared" si="9"/>
        <v>0</v>
      </c>
      <c r="K13" s="15">
        <f t="shared" si="2"/>
        <v>0</v>
      </c>
      <c r="L13" s="34" t="str">
        <f t="shared" si="10"/>
        <v>Dogfish</v>
      </c>
      <c r="M13" s="36">
        <f t="shared" si="3"/>
        <v>0</v>
      </c>
      <c r="N13" s="13">
        <f t="shared" si="11"/>
        <v>0</v>
      </c>
      <c r="O13" s="39">
        <f t="shared" si="4"/>
        <v>0</v>
      </c>
      <c r="P13" s="39">
        <f t="shared" si="5"/>
        <v>0</v>
      </c>
      <c r="Q13" s="2">
        <f t="shared" si="6"/>
        <v>-1</v>
      </c>
    </row>
    <row r="14" spans="1:17" x14ac:dyDescent="0.35">
      <c r="A14" s="9">
        <f>'Biomass from Ecopath'!A13</f>
        <v>0</v>
      </c>
      <c r="B14" s="8" t="str">
        <f>'Biomass from Ecopath'!B13</f>
        <v>HAKE</v>
      </c>
      <c r="C14" s="8"/>
      <c r="D14" s="8"/>
      <c r="E14" s="9"/>
      <c r="F14" s="18">
        <f t="shared" si="0"/>
        <v>0</v>
      </c>
      <c r="G14" s="22">
        <f t="shared" si="7"/>
        <v>0</v>
      </c>
      <c r="H14" s="25">
        <f t="shared" si="1"/>
        <v>0</v>
      </c>
      <c r="I14" s="30">
        <f t="shared" si="8"/>
        <v>0</v>
      </c>
      <c r="J14" s="31">
        <f t="shared" si="9"/>
        <v>0</v>
      </c>
      <c r="K14" s="45">
        <f t="shared" si="2"/>
        <v>0</v>
      </c>
      <c r="L14" s="35" t="str">
        <f t="shared" si="10"/>
        <v>HAKE</v>
      </c>
      <c r="M14" s="37"/>
      <c r="N14" s="48"/>
      <c r="O14" s="41"/>
      <c r="P14" s="41"/>
      <c r="Q14" s="9">
        <f t="shared" si="6"/>
        <v>-1</v>
      </c>
    </row>
    <row r="15" spans="1:17" x14ac:dyDescent="0.35">
      <c r="A15" s="2">
        <f>'Biomass from Ecopath'!A14</f>
        <v>10</v>
      </c>
      <c r="B15" t="str">
        <f>'Biomass from Ecopath'!B14</f>
        <v>Hake1_0-11</v>
      </c>
      <c r="C15">
        <f>'Biomass from Ecopath'!C14</f>
        <v>0.30989040000000001</v>
      </c>
      <c r="D15" s="2">
        <v>1</v>
      </c>
      <c r="E15" s="2">
        <v>2</v>
      </c>
      <c r="F15" s="17">
        <f t="shared" si="0"/>
        <v>8.3539501983963922E-4</v>
      </c>
      <c r="G15" s="14">
        <f t="shared" si="7"/>
        <v>0.61978080000000002</v>
      </c>
      <c r="H15" s="24">
        <f t="shared" si="1"/>
        <v>1.4769439974355592E-3</v>
      </c>
      <c r="I15" s="29">
        <f t="shared" si="8"/>
        <v>1.4769439974355592E-3</v>
      </c>
      <c r="J15" s="28">
        <f t="shared" si="9"/>
        <v>1</v>
      </c>
      <c r="K15" s="15">
        <f t="shared" si="2"/>
        <v>4.7619047619047616E-2</v>
      </c>
      <c r="L15" s="34" t="str">
        <f t="shared" si="10"/>
        <v>Hake1_0-11</v>
      </c>
      <c r="M15" s="36">
        <f t="shared" ref="M15:M24" si="12">I15*(1-$F$2)</f>
        <v>1.2554023978202252E-3</v>
      </c>
      <c r="N15" s="13">
        <f t="shared" si="11"/>
        <v>1.2554023978202252E-3</v>
      </c>
      <c r="O15" s="39">
        <f t="shared" ref="O15:O24" si="13">M15/F15/$C$88</f>
        <v>4.0511174202886736E-3</v>
      </c>
      <c r="P15" s="39">
        <f t="shared" ref="P15:P24" si="14">O15/$O$87</f>
        <v>2.0449897750511245E-2</v>
      </c>
      <c r="Q15" s="2">
        <f t="shared" si="6"/>
        <v>0.19428090832632461</v>
      </c>
    </row>
    <row r="16" spans="1:17" x14ac:dyDescent="0.35">
      <c r="A16" s="2">
        <f>'Biomass from Ecopath'!A15</f>
        <v>11</v>
      </c>
      <c r="B16" t="str">
        <f>'Biomass from Ecopath'!B15</f>
        <v>Hake2_juve_12-35</v>
      </c>
      <c r="C16">
        <f>'Biomass from Ecopath'!C15</f>
        <v>2.2669760000000001</v>
      </c>
      <c r="D16" s="2">
        <v>1</v>
      </c>
      <c r="E16" s="2">
        <v>20</v>
      </c>
      <c r="F16" s="17">
        <f t="shared" si="0"/>
        <v>6.1112588853865302E-3</v>
      </c>
      <c r="G16" s="14">
        <f t="shared" si="7"/>
        <v>45.33952</v>
      </c>
      <c r="H16" s="24">
        <f t="shared" si="1"/>
        <v>0.10804454076442749</v>
      </c>
      <c r="I16" s="29">
        <f t="shared" si="8"/>
        <v>0.10804454076442749</v>
      </c>
      <c r="J16" s="28">
        <f t="shared" si="9"/>
        <v>1</v>
      </c>
      <c r="K16" s="15">
        <f t="shared" si="2"/>
        <v>4.7619047619047616E-2</v>
      </c>
      <c r="L16" s="34" t="str">
        <f t="shared" si="10"/>
        <v>Hake2_juve_12-35</v>
      </c>
      <c r="M16" s="36">
        <f t="shared" si="12"/>
        <v>9.1837859649763362E-2</v>
      </c>
      <c r="N16" s="13">
        <f t="shared" si="11"/>
        <v>9.1837859649763362E-2</v>
      </c>
      <c r="O16" s="39">
        <f t="shared" si="13"/>
        <v>4.0511174202886739E-2</v>
      </c>
      <c r="P16" s="39">
        <f t="shared" si="14"/>
        <v>0.20449897750511248</v>
      </c>
      <c r="Q16" s="2">
        <f t="shared" si="6"/>
        <v>0.89611430097476297</v>
      </c>
    </row>
    <row r="17" spans="1:17" x14ac:dyDescent="0.35">
      <c r="A17" s="2">
        <f>'Biomass from Ecopath'!A16</f>
        <v>12</v>
      </c>
      <c r="B17" t="str">
        <f>'Biomass from Ecopath'!B16</f>
        <v>Hake3_mat_36-59</v>
      </c>
      <c r="C17">
        <f>'Biomass from Ecopath'!C16</f>
        <v>1.9</v>
      </c>
      <c r="D17" s="2">
        <v>0</v>
      </c>
      <c r="E17" s="2">
        <v>1</v>
      </c>
      <c r="F17" s="17">
        <f t="shared" si="0"/>
        <v>5.1219738904313087E-3</v>
      </c>
      <c r="G17" s="14">
        <f t="shared" si="7"/>
        <v>0</v>
      </c>
      <c r="H17" s="24">
        <f t="shared" si="1"/>
        <v>0</v>
      </c>
      <c r="I17" s="29">
        <f t="shared" si="8"/>
        <v>0</v>
      </c>
      <c r="J17" s="28">
        <f t="shared" si="9"/>
        <v>0</v>
      </c>
      <c r="K17" s="15">
        <f t="shared" si="2"/>
        <v>0</v>
      </c>
      <c r="L17" s="34" t="str">
        <f t="shared" si="10"/>
        <v>Hake3_mat_36-59</v>
      </c>
      <c r="M17" s="36">
        <f t="shared" si="12"/>
        <v>0</v>
      </c>
      <c r="N17" s="13">
        <f t="shared" si="11"/>
        <v>0</v>
      </c>
      <c r="O17" s="39">
        <f t="shared" si="13"/>
        <v>0</v>
      </c>
      <c r="P17" s="39">
        <f t="shared" si="14"/>
        <v>0</v>
      </c>
      <c r="Q17" s="2">
        <f t="shared" si="6"/>
        <v>-1</v>
      </c>
    </row>
    <row r="18" spans="1:17" x14ac:dyDescent="0.35">
      <c r="A18" s="2">
        <f>'Biomass from Ecopath'!A17</f>
        <v>13</v>
      </c>
      <c r="B18" t="str">
        <f>'Biomass from Ecopath'!B17</f>
        <v>Hake4_old_60up</v>
      </c>
      <c r="C18">
        <f>'Biomass from Ecopath'!C17</f>
        <v>4.4492649999999996</v>
      </c>
      <c r="D18" s="2">
        <v>0</v>
      </c>
      <c r="E18" s="2">
        <v>1</v>
      </c>
      <c r="F18" s="17">
        <f t="shared" si="0"/>
        <v>1.1994220611373608E-2</v>
      </c>
      <c r="G18" s="14">
        <f t="shared" si="7"/>
        <v>0</v>
      </c>
      <c r="H18" s="24">
        <f t="shared" si="1"/>
        <v>0</v>
      </c>
      <c r="I18" s="29">
        <f t="shared" si="8"/>
        <v>0</v>
      </c>
      <c r="J18" s="28">
        <f t="shared" si="9"/>
        <v>0</v>
      </c>
      <c r="K18" s="15">
        <f t="shared" si="2"/>
        <v>0</v>
      </c>
      <c r="L18" s="34" t="str">
        <f t="shared" si="10"/>
        <v>Hake4_old_60up</v>
      </c>
      <c r="M18" s="36">
        <f t="shared" si="12"/>
        <v>0</v>
      </c>
      <c r="N18" s="13">
        <f t="shared" si="11"/>
        <v>0</v>
      </c>
      <c r="O18" s="39">
        <f t="shared" si="13"/>
        <v>0</v>
      </c>
      <c r="P18" s="39">
        <f t="shared" si="14"/>
        <v>0</v>
      </c>
      <c r="Q18" s="2">
        <f t="shared" si="6"/>
        <v>-1</v>
      </c>
    </row>
    <row r="19" spans="1:17" x14ac:dyDescent="0.35">
      <c r="A19" s="2">
        <f>'Biomass from Ecopath'!A18</f>
        <v>14</v>
      </c>
      <c r="B19" t="str">
        <f>'Biomass from Ecopath'!B18</f>
        <v>Pink-Juve</v>
      </c>
      <c r="C19">
        <f>'Biomass from Ecopath'!C18</f>
        <v>3.3999999999999998E-3</v>
      </c>
      <c r="D19" s="2">
        <v>1</v>
      </c>
      <c r="E19" s="2">
        <v>1</v>
      </c>
      <c r="F19" s="17">
        <f t="shared" si="0"/>
        <v>9.165637488140236E-6</v>
      </c>
      <c r="G19" s="14">
        <f t="shared" si="7"/>
        <v>3.3999999999999998E-3</v>
      </c>
      <c r="H19" s="24">
        <f t="shared" si="1"/>
        <v>8.1022348405773464E-6</v>
      </c>
      <c r="I19" s="29">
        <f t="shared" si="8"/>
        <v>8.1022348405773464E-6</v>
      </c>
      <c r="J19" s="28">
        <f t="shared" si="9"/>
        <v>1</v>
      </c>
      <c r="K19" s="15">
        <f t="shared" si="2"/>
        <v>4.7619047619047616E-2</v>
      </c>
      <c r="L19" s="34" t="str">
        <f t="shared" si="10"/>
        <v>Pink-Juve</v>
      </c>
      <c r="M19" s="36">
        <f t="shared" si="12"/>
        <v>6.8868996144907444E-6</v>
      </c>
      <c r="N19" s="13">
        <f t="shared" si="11"/>
        <v>6.8868996144907444E-6</v>
      </c>
      <c r="O19" s="39">
        <f t="shared" si="13"/>
        <v>2.0255587101443368E-3</v>
      </c>
      <c r="P19" s="39">
        <f t="shared" si="14"/>
        <v>1.0224948875255623E-2</v>
      </c>
      <c r="Q19" s="2">
        <f t="shared" si="6"/>
        <v>-0.15375446960667463</v>
      </c>
    </row>
    <row r="20" spans="1:17" x14ac:dyDescent="0.35">
      <c r="A20" s="2">
        <f>'Biomass from Ecopath'!A19</f>
        <v>15</v>
      </c>
      <c r="B20" t="str">
        <f>'Biomass from Ecopath'!B19</f>
        <v>Pink-Adult</v>
      </c>
      <c r="C20">
        <f>'Biomass from Ecopath'!C19</f>
        <v>0.18</v>
      </c>
      <c r="D20" s="2">
        <v>0</v>
      </c>
      <c r="E20" s="2">
        <v>1</v>
      </c>
      <c r="F20" s="17">
        <f t="shared" si="0"/>
        <v>4.8523963172507134E-4</v>
      </c>
      <c r="G20" s="14">
        <f t="shared" si="7"/>
        <v>0</v>
      </c>
      <c r="H20" s="24">
        <f t="shared" si="1"/>
        <v>0</v>
      </c>
      <c r="I20" s="29">
        <f t="shared" si="8"/>
        <v>0</v>
      </c>
      <c r="J20" s="28">
        <f t="shared" si="9"/>
        <v>0</v>
      </c>
      <c r="K20" s="15">
        <f t="shared" si="2"/>
        <v>0</v>
      </c>
      <c r="L20" s="34" t="str">
        <f t="shared" si="10"/>
        <v>Pink-Adult</v>
      </c>
      <c r="M20" s="36">
        <f t="shared" si="12"/>
        <v>0</v>
      </c>
      <c r="N20" s="13">
        <f t="shared" si="11"/>
        <v>0</v>
      </c>
      <c r="O20" s="39">
        <f t="shared" si="13"/>
        <v>0</v>
      </c>
      <c r="P20" s="39">
        <f t="shared" si="14"/>
        <v>0</v>
      </c>
      <c r="Q20" s="2">
        <f t="shared" si="6"/>
        <v>-1</v>
      </c>
    </row>
    <row r="21" spans="1:17" x14ac:dyDescent="0.35">
      <c r="A21" s="2">
        <f>'Biomass from Ecopath'!A20</f>
        <v>16</v>
      </c>
      <c r="B21" t="str">
        <f>'Biomass from Ecopath'!B20</f>
        <v>Chum-Juve</v>
      </c>
      <c r="C21">
        <f>'Biomass from Ecopath'!C20</f>
        <v>3.32E-3</v>
      </c>
      <c r="D21" s="2">
        <v>1</v>
      </c>
      <c r="E21" s="2">
        <v>1</v>
      </c>
      <c r="F21" s="17">
        <f t="shared" si="0"/>
        <v>8.9499754295957619E-6</v>
      </c>
      <c r="G21" s="14">
        <f t="shared" si="7"/>
        <v>3.32E-3</v>
      </c>
      <c r="H21" s="24">
        <f t="shared" si="1"/>
        <v>7.9115940207990558E-6</v>
      </c>
      <c r="I21" s="29">
        <f t="shared" si="8"/>
        <v>7.9115940207990558E-6</v>
      </c>
      <c r="J21" s="28">
        <f t="shared" si="9"/>
        <v>1</v>
      </c>
      <c r="K21" s="15">
        <f t="shared" si="2"/>
        <v>4.7619047619047616E-2</v>
      </c>
      <c r="L21" s="34" t="str">
        <f t="shared" si="10"/>
        <v>Chum-Juve</v>
      </c>
      <c r="M21" s="36">
        <f t="shared" si="12"/>
        <v>6.7248549176791972E-6</v>
      </c>
      <c r="N21" s="13">
        <f t="shared" si="11"/>
        <v>6.7248549176791972E-6</v>
      </c>
      <c r="O21" s="39">
        <f t="shared" si="13"/>
        <v>2.0255587101443364E-3</v>
      </c>
      <c r="P21" s="39">
        <f t="shared" si="14"/>
        <v>1.0224948875255621E-2</v>
      </c>
      <c r="Q21" s="2">
        <f t="shared" si="6"/>
        <v>-0.15375446960667477</v>
      </c>
    </row>
    <row r="22" spans="1:17" x14ac:dyDescent="0.35">
      <c r="A22" s="2">
        <f>'Biomass from Ecopath'!A21</f>
        <v>17</v>
      </c>
      <c r="B22" t="str">
        <f>'Biomass from Ecopath'!B21</f>
        <v>Chum-Adult</v>
      </c>
      <c r="C22">
        <f>'Biomass from Ecopath'!C21</f>
        <v>0.14000000000000001</v>
      </c>
      <c r="D22" s="2">
        <v>0</v>
      </c>
      <c r="E22" s="2">
        <v>1</v>
      </c>
      <c r="F22" s="17">
        <f t="shared" si="0"/>
        <v>3.7740860245283331E-4</v>
      </c>
      <c r="G22" s="14">
        <f t="shared" si="7"/>
        <v>0</v>
      </c>
      <c r="H22" s="24">
        <f t="shared" si="1"/>
        <v>0</v>
      </c>
      <c r="I22" s="29">
        <f t="shared" si="8"/>
        <v>0</v>
      </c>
      <c r="J22" s="28">
        <f t="shared" si="9"/>
        <v>0</v>
      </c>
      <c r="K22" s="15">
        <f t="shared" si="2"/>
        <v>0</v>
      </c>
      <c r="L22" s="34" t="str">
        <f t="shared" si="10"/>
        <v>Chum-Adult</v>
      </c>
      <c r="M22" s="36">
        <f t="shared" si="12"/>
        <v>0</v>
      </c>
      <c r="N22" s="13">
        <f t="shared" si="11"/>
        <v>0</v>
      </c>
      <c r="O22" s="39">
        <f t="shared" si="13"/>
        <v>0</v>
      </c>
      <c r="P22" s="39">
        <f t="shared" si="14"/>
        <v>0</v>
      </c>
      <c r="Q22" s="2">
        <f t="shared" si="6"/>
        <v>-1</v>
      </c>
    </row>
    <row r="23" spans="1:17" x14ac:dyDescent="0.35">
      <c r="A23" s="2">
        <f>'Biomass from Ecopath'!A22</f>
        <v>18</v>
      </c>
      <c r="B23" t="str">
        <f>'Biomass from Ecopath'!B22</f>
        <v>Sockeye-Juve</v>
      </c>
      <c r="C23">
        <f>'Biomass from Ecopath'!C22</f>
        <v>6.6E-3</v>
      </c>
      <c r="D23" s="2">
        <v>1</v>
      </c>
      <c r="E23" s="2">
        <v>1</v>
      </c>
      <c r="F23" s="17">
        <f t="shared" si="0"/>
        <v>1.7792119829919284E-5</v>
      </c>
      <c r="G23" s="14">
        <f t="shared" si="7"/>
        <v>6.6E-3</v>
      </c>
      <c r="H23" s="24">
        <f t="shared" si="1"/>
        <v>1.5727867631708968E-5</v>
      </c>
      <c r="I23" s="29">
        <f t="shared" si="8"/>
        <v>1.5727867631708968E-5</v>
      </c>
      <c r="J23" s="28">
        <f t="shared" si="9"/>
        <v>1</v>
      </c>
      <c r="K23" s="15">
        <f t="shared" si="2"/>
        <v>4.7619047619047616E-2</v>
      </c>
      <c r="L23" s="34" t="str">
        <f t="shared" si="10"/>
        <v>Sockeye-Juve</v>
      </c>
      <c r="M23" s="36">
        <f t="shared" si="12"/>
        <v>1.3368687486952622E-5</v>
      </c>
      <c r="N23" s="13">
        <f t="shared" si="11"/>
        <v>1.3368687486952622E-5</v>
      </c>
      <c r="O23" s="39">
        <f t="shared" si="13"/>
        <v>2.0255587101443364E-3</v>
      </c>
      <c r="P23" s="39">
        <f t="shared" si="14"/>
        <v>1.0224948875255621E-2</v>
      </c>
      <c r="Q23" s="2">
        <f t="shared" si="6"/>
        <v>-0.15375446960667477</v>
      </c>
    </row>
    <row r="24" spans="1:17" x14ac:dyDescent="0.35">
      <c r="A24" s="2">
        <f>'Biomass from Ecopath'!A23</f>
        <v>19</v>
      </c>
      <c r="B24" t="str">
        <f>'Biomass from Ecopath'!B23</f>
        <v>Sockeye-Adult</v>
      </c>
      <c r="C24">
        <f>'Biomass from Ecopath'!C23</f>
        <v>0.18</v>
      </c>
      <c r="D24" s="2">
        <v>0</v>
      </c>
      <c r="E24" s="2">
        <v>1</v>
      </c>
      <c r="F24" s="17">
        <f t="shared" si="0"/>
        <v>4.8523963172507134E-4</v>
      </c>
      <c r="G24" s="14">
        <f t="shared" si="7"/>
        <v>0</v>
      </c>
      <c r="H24" s="24">
        <f t="shared" si="1"/>
        <v>0</v>
      </c>
      <c r="I24" s="29">
        <f t="shared" si="8"/>
        <v>0</v>
      </c>
      <c r="J24" s="28">
        <f t="shared" si="9"/>
        <v>0</v>
      </c>
      <c r="K24" s="15">
        <f t="shared" si="2"/>
        <v>0</v>
      </c>
      <c r="L24" s="34" t="str">
        <f t="shared" si="10"/>
        <v>Sockeye-Adult</v>
      </c>
      <c r="M24" s="36">
        <f t="shared" si="12"/>
        <v>0</v>
      </c>
      <c r="N24" s="13">
        <f t="shared" si="11"/>
        <v>0</v>
      </c>
      <c r="O24" s="39">
        <f t="shared" si="13"/>
        <v>0</v>
      </c>
      <c r="P24" s="39">
        <f t="shared" si="14"/>
        <v>0</v>
      </c>
      <c r="Q24" s="2">
        <f t="shared" si="6"/>
        <v>-1</v>
      </c>
    </row>
    <row r="25" spans="1:17" x14ac:dyDescent="0.35">
      <c r="A25" s="9">
        <f>'Biomass from Ecopath'!A24</f>
        <v>0</v>
      </c>
      <c r="B25" s="8" t="str">
        <f>'Biomass from Ecopath'!B24</f>
        <v>CHINOOK-H</v>
      </c>
      <c r="C25" s="8"/>
      <c r="D25" s="8"/>
      <c r="E25" s="9"/>
      <c r="F25" s="18">
        <f t="shared" si="0"/>
        <v>0</v>
      </c>
      <c r="G25" s="22">
        <f t="shared" si="7"/>
        <v>0</v>
      </c>
      <c r="H25" s="25">
        <f t="shared" si="1"/>
        <v>0</v>
      </c>
      <c r="I25" s="30">
        <f t="shared" si="8"/>
        <v>0</v>
      </c>
      <c r="J25" s="31">
        <f t="shared" si="9"/>
        <v>0</v>
      </c>
      <c r="K25" s="45">
        <f t="shared" si="2"/>
        <v>0</v>
      </c>
      <c r="L25" s="35" t="str">
        <f t="shared" si="10"/>
        <v>CHINOOK-H</v>
      </c>
      <c r="M25" s="37"/>
      <c r="N25" s="48"/>
      <c r="O25" s="41"/>
      <c r="P25" s="41"/>
      <c r="Q25" s="9">
        <f t="shared" si="6"/>
        <v>-1</v>
      </c>
    </row>
    <row r="26" spans="1:17" x14ac:dyDescent="0.35">
      <c r="A26" s="2">
        <f>'Biomass from Ecopath'!A25</f>
        <v>20</v>
      </c>
      <c r="B26" t="str">
        <f>'Biomass from Ecopath'!B25</f>
        <v>Chinook1-H-frsh</v>
      </c>
      <c r="C26">
        <f>'Biomass from Ecopath'!C25</f>
        <v>1.2999999999999999E-5</v>
      </c>
      <c r="D26" s="2">
        <v>0</v>
      </c>
      <c r="E26" s="2">
        <v>1</v>
      </c>
      <c r="F26" s="17">
        <f t="shared" si="0"/>
        <v>3.5045084513477375E-8</v>
      </c>
      <c r="G26" s="14">
        <f t="shared" si="7"/>
        <v>0</v>
      </c>
      <c r="H26" s="24">
        <f t="shared" si="1"/>
        <v>0</v>
      </c>
      <c r="I26" s="29">
        <f t="shared" si="8"/>
        <v>0</v>
      </c>
      <c r="J26" s="28">
        <f t="shared" si="9"/>
        <v>0</v>
      </c>
      <c r="K26" s="15">
        <f t="shared" si="2"/>
        <v>0</v>
      </c>
      <c r="L26" s="34" t="str">
        <f t="shared" si="10"/>
        <v>Chinook1-H-frsh</v>
      </c>
      <c r="M26" s="36">
        <f t="shared" ref="M26:M31" si="15">I26*(1-$F$2)</f>
        <v>0</v>
      </c>
      <c r="N26" s="13">
        <f t="shared" si="11"/>
        <v>0</v>
      </c>
      <c r="O26" s="39">
        <f t="shared" ref="O26:O31" si="16">M26/F26/$C$88</f>
        <v>0</v>
      </c>
      <c r="P26" s="39">
        <f t="shared" ref="P26:P31" si="17">O26/$O$87</f>
        <v>0</v>
      </c>
      <c r="Q26" s="2">
        <f t="shared" si="6"/>
        <v>-1</v>
      </c>
    </row>
    <row r="27" spans="1:17" x14ac:dyDescent="0.35">
      <c r="A27" s="2">
        <f>'Biomass from Ecopath'!A26</f>
        <v>21</v>
      </c>
      <c r="B27" t="str">
        <f>'Biomass from Ecopath'!B26</f>
        <v>Chinook2-H-emar1</v>
      </c>
      <c r="C27">
        <f>'Biomass from Ecopath'!C26</f>
        <v>3.1364380000000001E-4</v>
      </c>
      <c r="D27" s="2">
        <v>1</v>
      </c>
      <c r="E27" s="2">
        <v>1</v>
      </c>
      <c r="F27" s="17">
        <f t="shared" si="0"/>
        <v>8.4551334447139968E-7</v>
      </c>
      <c r="G27" s="14">
        <f t="shared" si="7"/>
        <v>3.1364380000000001E-4</v>
      </c>
      <c r="H27" s="24">
        <f t="shared" si="1"/>
        <v>7.474163893797275E-7</v>
      </c>
      <c r="I27" s="29">
        <f t="shared" si="8"/>
        <v>7.474163893797275E-7</v>
      </c>
      <c r="J27" s="28">
        <f t="shared" si="9"/>
        <v>1</v>
      </c>
      <c r="K27" s="15">
        <f t="shared" si="2"/>
        <v>4.7619047619047616E-2</v>
      </c>
      <c r="L27" s="34" t="str">
        <f t="shared" si="10"/>
        <v>Chinook2-H-emar1</v>
      </c>
      <c r="M27" s="36">
        <f t="shared" si="15"/>
        <v>6.3530393097276836E-7</v>
      </c>
      <c r="N27" s="12">
        <f t="shared" si="11"/>
        <v>6.3530393097276836E-7</v>
      </c>
      <c r="O27" s="39">
        <f t="shared" si="16"/>
        <v>2.0255587101443368E-3</v>
      </c>
      <c r="P27" s="39">
        <f t="shared" si="17"/>
        <v>1.0224948875255623E-2</v>
      </c>
      <c r="Q27" s="2">
        <f t="shared" si="6"/>
        <v>-0.15375446960667463</v>
      </c>
    </row>
    <row r="28" spans="1:17" x14ac:dyDescent="0.35">
      <c r="A28" s="2">
        <f>'Biomass from Ecopath'!A27</f>
        <v>22</v>
      </c>
      <c r="B28" t="str">
        <f>'Biomass from Ecopath'!B27</f>
        <v>Chinook3-H-emar2</v>
      </c>
      <c r="C28">
        <f>'Biomass from Ecopath'!C27</f>
        <v>3.9190960000000004E-3</v>
      </c>
      <c r="D28" s="2">
        <v>1</v>
      </c>
      <c r="E28" s="2">
        <v>1</v>
      </c>
      <c r="F28" s="17">
        <f t="shared" si="0"/>
        <v>1.056500388741778E-5</v>
      </c>
      <c r="G28" s="14">
        <f t="shared" si="7"/>
        <v>3.9190960000000004E-3</v>
      </c>
      <c r="H28" s="24">
        <f t="shared" si="1"/>
        <v>9.3392459278727418E-6</v>
      </c>
      <c r="I28" s="29">
        <f t="shared" si="8"/>
        <v>9.3392459278727418E-6</v>
      </c>
      <c r="J28" s="28">
        <f t="shared" si="9"/>
        <v>1</v>
      </c>
      <c r="K28" s="15">
        <f t="shared" si="2"/>
        <v>4.7619047619047616E-2</v>
      </c>
      <c r="L28" s="34" t="str">
        <f t="shared" si="10"/>
        <v>Chinook3-H-emar2</v>
      </c>
      <c r="M28" s="36">
        <f t="shared" si="15"/>
        <v>7.938359038691831E-6</v>
      </c>
      <c r="N28" s="12">
        <f t="shared" si="11"/>
        <v>7.938359038691831E-6</v>
      </c>
      <c r="O28" s="39">
        <f t="shared" si="16"/>
        <v>2.0255587101443372E-3</v>
      </c>
      <c r="P28" s="39">
        <f t="shared" si="17"/>
        <v>1.0224948875255626E-2</v>
      </c>
      <c r="Q28" s="2">
        <f t="shared" si="6"/>
        <v>-0.15375446960667449</v>
      </c>
    </row>
    <row r="29" spans="1:17" x14ac:dyDescent="0.35">
      <c r="A29" s="2">
        <f>'Biomass from Ecopath'!A28</f>
        <v>23</v>
      </c>
      <c r="B29" t="str">
        <f>'Biomass from Ecopath'!B28</f>
        <v>Chinook4-H-emar3</v>
      </c>
      <c r="C29">
        <f>'Biomass from Ecopath'!C28</f>
        <v>7.9950490000000006E-3</v>
      </c>
      <c r="D29" s="2">
        <v>1</v>
      </c>
      <c r="E29" s="2">
        <v>1</v>
      </c>
      <c r="F29" s="17">
        <f t="shared" si="0"/>
        <v>2.1552859068799448E-5</v>
      </c>
      <c r="G29" s="14">
        <f t="shared" si="7"/>
        <v>7.9950490000000006E-3</v>
      </c>
      <c r="H29" s="24">
        <f t="shared" si="1"/>
        <v>1.9052283694095024E-5</v>
      </c>
      <c r="I29" s="29">
        <f t="shared" si="8"/>
        <v>1.9052283694095024E-5</v>
      </c>
      <c r="J29" s="28">
        <f t="shared" si="9"/>
        <v>1</v>
      </c>
      <c r="K29" s="15">
        <f t="shared" si="2"/>
        <v>4.7619047619047616E-2</v>
      </c>
      <c r="L29" s="34" t="str">
        <f t="shared" si="10"/>
        <v>Chinook4-H-emar3</v>
      </c>
      <c r="M29" s="36">
        <f t="shared" si="15"/>
        <v>1.6194441139980771E-5</v>
      </c>
      <c r="N29" s="12">
        <f t="shared" si="11"/>
        <v>1.6194441139980771E-5</v>
      </c>
      <c r="O29" s="39">
        <f t="shared" si="16"/>
        <v>2.0255587101443368E-3</v>
      </c>
      <c r="P29" s="39">
        <f t="shared" si="17"/>
        <v>1.0224948875255623E-2</v>
      </c>
      <c r="Q29" s="2">
        <f t="shared" si="6"/>
        <v>-0.15375446960667463</v>
      </c>
    </row>
    <row r="30" spans="1:17" x14ac:dyDescent="0.35">
      <c r="A30" s="2">
        <f>'Biomass from Ecopath'!A29</f>
        <v>24</v>
      </c>
      <c r="B30" t="str">
        <f>'Biomass from Ecopath'!B29</f>
        <v>Chinook5-H-mat</v>
      </c>
      <c r="C30">
        <f>'Biomass from Ecopath'!C29</f>
        <v>0.24278150000000001</v>
      </c>
      <c r="D30" s="2">
        <v>0</v>
      </c>
      <c r="E30" s="2">
        <v>1</v>
      </c>
      <c r="F30" s="17">
        <f t="shared" si="0"/>
        <v>6.5448447583144683E-4</v>
      </c>
      <c r="G30" s="14">
        <f t="shared" si="7"/>
        <v>0</v>
      </c>
      <c r="H30" s="24">
        <f t="shared" si="1"/>
        <v>0</v>
      </c>
      <c r="I30" s="29">
        <f t="shared" si="8"/>
        <v>0</v>
      </c>
      <c r="J30" s="28">
        <f t="shared" si="9"/>
        <v>0</v>
      </c>
      <c r="K30" s="15">
        <f t="shared" si="2"/>
        <v>0</v>
      </c>
      <c r="L30" s="34" t="str">
        <f t="shared" si="10"/>
        <v>Chinook5-H-mat</v>
      </c>
      <c r="M30" s="36">
        <f t="shared" si="15"/>
        <v>0</v>
      </c>
      <c r="N30" s="12">
        <f t="shared" si="11"/>
        <v>0</v>
      </c>
      <c r="O30" s="39">
        <f t="shared" si="16"/>
        <v>0</v>
      </c>
      <c r="P30" s="39">
        <f t="shared" si="17"/>
        <v>0</v>
      </c>
      <c r="Q30" s="2">
        <f t="shared" si="6"/>
        <v>-1</v>
      </c>
    </row>
    <row r="31" spans="1:17" x14ac:dyDescent="0.35">
      <c r="A31" s="2">
        <f>'Biomass from Ecopath'!A30</f>
        <v>25</v>
      </c>
      <c r="B31" t="str">
        <f>'Biomass from Ecopath'!B30</f>
        <v>Chinook6-H-spwn</v>
      </c>
      <c r="C31">
        <f>'Biomass from Ecopath'!C30</f>
        <v>0.30424639999999997</v>
      </c>
      <c r="D31" s="2">
        <v>0</v>
      </c>
      <c r="E31" s="2">
        <v>1</v>
      </c>
      <c r="F31" s="17">
        <f t="shared" si="0"/>
        <v>8.2018006160932636E-4</v>
      </c>
      <c r="G31" s="14">
        <f t="shared" si="7"/>
        <v>0</v>
      </c>
      <c r="H31" s="24">
        <f t="shared" si="1"/>
        <v>0</v>
      </c>
      <c r="I31" s="29">
        <f t="shared" si="8"/>
        <v>0</v>
      </c>
      <c r="J31" s="28">
        <f t="shared" si="9"/>
        <v>0</v>
      </c>
      <c r="K31" s="15">
        <f t="shared" si="2"/>
        <v>0</v>
      </c>
      <c r="L31" s="34" t="str">
        <f t="shared" si="10"/>
        <v>Chinook6-H-spwn</v>
      </c>
      <c r="M31" s="36">
        <f t="shared" si="15"/>
        <v>0</v>
      </c>
      <c r="N31" s="12">
        <f t="shared" si="11"/>
        <v>0</v>
      </c>
      <c r="O31" s="39">
        <f t="shared" si="16"/>
        <v>0</v>
      </c>
      <c r="P31" s="39">
        <f t="shared" si="17"/>
        <v>0</v>
      </c>
      <c r="Q31" s="2">
        <f t="shared" si="6"/>
        <v>-1</v>
      </c>
    </row>
    <row r="32" spans="1:17" x14ac:dyDescent="0.35">
      <c r="A32" s="9">
        <f>'Biomass from Ecopath'!A31</f>
        <v>0</v>
      </c>
      <c r="B32" s="8" t="str">
        <f>'Biomass from Ecopath'!B31</f>
        <v>CHINOOK-WO</v>
      </c>
      <c r="C32" s="8">
        <v>0</v>
      </c>
      <c r="D32" s="8"/>
      <c r="E32" s="9"/>
      <c r="F32" s="18">
        <f t="shared" si="0"/>
        <v>0</v>
      </c>
      <c r="G32" s="22">
        <f t="shared" si="7"/>
        <v>0</v>
      </c>
      <c r="H32" s="25">
        <f t="shared" si="1"/>
        <v>0</v>
      </c>
      <c r="I32" s="30">
        <f t="shared" si="8"/>
        <v>0</v>
      </c>
      <c r="J32" s="31">
        <f t="shared" si="9"/>
        <v>0</v>
      </c>
      <c r="K32" s="45">
        <f t="shared" si="2"/>
        <v>0</v>
      </c>
      <c r="L32" s="35" t="str">
        <f t="shared" si="10"/>
        <v>CHINOOK-WO</v>
      </c>
      <c r="M32" s="37"/>
      <c r="N32" s="48"/>
      <c r="O32" s="41"/>
      <c r="P32" s="41"/>
      <c r="Q32" s="9">
        <f t="shared" si="6"/>
        <v>-1</v>
      </c>
    </row>
    <row r="33" spans="1:17" x14ac:dyDescent="0.35">
      <c r="A33" s="2">
        <f>'Biomass from Ecopath'!A32</f>
        <v>26</v>
      </c>
      <c r="B33" t="str">
        <f>'Biomass from Ecopath'!B32</f>
        <v>Chinook1-WO-frsh</v>
      </c>
      <c r="C33">
        <f>'Biomass from Ecopath'!C32</f>
        <v>6.6317280000000001E-5</v>
      </c>
      <c r="D33" s="2">
        <v>0</v>
      </c>
      <c r="E33" s="2">
        <v>1</v>
      </c>
      <c r="F33" s="17">
        <f t="shared" si="0"/>
        <v>1.7877651402338022E-7</v>
      </c>
      <c r="G33" s="14">
        <f t="shared" si="7"/>
        <v>0</v>
      </c>
      <c r="H33" s="24">
        <f t="shared" si="1"/>
        <v>0</v>
      </c>
      <c r="I33" s="29">
        <f t="shared" si="8"/>
        <v>0</v>
      </c>
      <c r="J33" s="28">
        <f t="shared" si="9"/>
        <v>0</v>
      </c>
      <c r="K33" s="15">
        <f t="shared" si="2"/>
        <v>0</v>
      </c>
      <c r="L33" s="34" t="str">
        <f t="shared" si="10"/>
        <v>Chinook1-WO-frsh</v>
      </c>
      <c r="M33" s="36">
        <f t="shared" ref="M33:M39" si="18">I33*(1-$F$2)</f>
        <v>0</v>
      </c>
      <c r="N33" s="13">
        <f t="shared" si="11"/>
        <v>0</v>
      </c>
      <c r="O33" s="39">
        <f t="shared" ref="O33:O39" si="19">M33/F33/$C$88</f>
        <v>0</v>
      </c>
      <c r="P33" s="39">
        <f t="shared" ref="P33:P39" si="20">O33/$O$87</f>
        <v>0</v>
      </c>
      <c r="Q33" s="2">
        <f t="shared" si="6"/>
        <v>-1</v>
      </c>
    </row>
    <row r="34" spans="1:17" x14ac:dyDescent="0.35">
      <c r="A34" s="2">
        <f>'Biomass from Ecopath'!A33</f>
        <v>27</v>
      </c>
      <c r="B34" t="str">
        <f>'Biomass from Ecopath'!B33</f>
        <v>Chinook2-WO-emar1</v>
      </c>
      <c r="C34">
        <f>'Biomass from Ecopath'!C33</f>
        <v>1.6000000000000001E-3</v>
      </c>
      <c r="D34" s="2">
        <v>1</v>
      </c>
      <c r="E34" s="2">
        <v>1</v>
      </c>
      <c r="F34" s="17">
        <f t="shared" si="0"/>
        <v>4.3132411708895232E-6</v>
      </c>
      <c r="G34" s="14">
        <f t="shared" si="7"/>
        <v>1.6000000000000001E-3</v>
      </c>
      <c r="H34" s="24">
        <f t="shared" si="1"/>
        <v>3.8128163955658104E-6</v>
      </c>
      <c r="I34" s="29">
        <f t="shared" si="8"/>
        <v>3.8128163955658104E-6</v>
      </c>
      <c r="J34" s="28">
        <f t="shared" si="9"/>
        <v>1</v>
      </c>
      <c r="K34" s="15">
        <f t="shared" si="2"/>
        <v>4.7619047619047616E-2</v>
      </c>
      <c r="L34" s="34" t="str">
        <f t="shared" si="10"/>
        <v>Chinook2-WO-emar1</v>
      </c>
      <c r="M34" s="36">
        <f t="shared" si="18"/>
        <v>3.2408939362309387E-6</v>
      </c>
      <c r="N34" s="49">
        <f t="shared" si="11"/>
        <v>3.2408939362309387E-6</v>
      </c>
      <c r="O34" s="39">
        <f t="shared" si="19"/>
        <v>2.0255587101443368E-3</v>
      </c>
      <c r="P34" s="39">
        <f t="shared" si="20"/>
        <v>1.0224948875255623E-2</v>
      </c>
      <c r="Q34" s="2">
        <f t="shared" si="6"/>
        <v>-0.15375446960667463</v>
      </c>
    </row>
    <row r="35" spans="1:17" x14ac:dyDescent="0.35">
      <c r="A35" s="2">
        <f>'Biomass from Ecopath'!A34</f>
        <v>28</v>
      </c>
      <c r="B35" t="str">
        <f>'Biomass from Ecopath'!B34</f>
        <v>Chinook3-WO-emar2</v>
      </c>
      <c r="C35">
        <f>'Biomass from Ecopath'!C34</f>
        <v>1.9992590000000001E-2</v>
      </c>
      <c r="D35" s="2">
        <v>1</v>
      </c>
      <c r="E35" s="2">
        <v>1</v>
      </c>
      <c r="F35" s="17">
        <f t="shared" si="0"/>
        <v>5.3895538937946366E-5</v>
      </c>
      <c r="G35" s="14">
        <f t="shared" si="7"/>
        <v>1.9992590000000001E-2</v>
      </c>
      <c r="H35" s="24">
        <f t="shared" si="1"/>
        <v>4.7642546838640669E-5</v>
      </c>
      <c r="I35" s="29">
        <f t="shared" si="8"/>
        <v>4.7642546838640669E-5</v>
      </c>
      <c r="J35" s="28">
        <f t="shared" si="9"/>
        <v>1</v>
      </c>
      <c r="K35" s="15">
        <f t="shared" si="2"/>
        <v>4.7619047619047616E-2</v>
      </c>
      <c r="L35" s="34" t="str">
        <f t="shared" si="10"/>
        <v>Chinook3-WO-emar2</v>
      </c>
      <c r="M35" s="36">
        <f t="shared" si="18"/>
        <v>4.0496164812844565E-5</v>
      </c>
      <c r="N35" s="12">
        <f t="shared" si="11"/>
        <v>4.0496164812844565E-5</v>
      </c>
      <c r="O35" s="39">
        <f t="shared" si="19"/>
        <v>2.0255587101443364E-3</v>
      </c>
      <c r="P35" s="39">
        <f t="shared" si="20"/>
        <v>1.0224948875255621E-2</v>
      </c>
      <c r="Q35" s="2">
        <f t="shared" si="6"/>
        <v>-0.15375446960667477</v>
      </c>
    </row>
    <row r="36" spans="1:17" x14ac:dyDescent="0.35">
      <c r="A36" s="2">
        <f>'Biomass from Ecopath'!A35</f>
        <v>29</v>
      </c>
      <c r="B36" t="str">
        <f>'Biomass from Ecopath'!B35</f>
        <v>Chinook4-WO-emar3</v>
      </c>
      <c r="C36">
        <f>'Biomass from Ecopath'!C35</f>
        <v>4.0785370000000001E-2</v>
      </c>
      <c r="D36" s="2">
        <v>1</v>
      </c>
      <c r="E36" s="2">
        <v>1</v>
      </c>
      <c r="F36" s="17">
        <f t="shared" si="0"/>
        <v>1.0994821065872653E-4</v>
      </c>
      <c r="G36" s="14">
        <f t="shared" si="7"/>
        <v>4.0785370000000001E-2</v>
      </c>
      <c r="H36" s="24">
        <f t="shared" si="1"/>
        <v>9.7191954647011207E-5</v>
      </c>
      <c r="I36" s="29">
        <f t="shared" si="8"/>
        <v>9.7191954647011207E-5</v>
      </c>
      <c r="J36" s="28">
        <f t="shared" si="9"/>
        <v>1</v>
      </c>
      <c r="K36" s="15">
        <f t="shared" si="2"/>
        <v>4.7619047619047616E-2</v>
      </c>
      <c r="L36" s="34" t="str">
        <f t="shared" si="10"/>
        <v>Chinook4-WO-emar3</v>
      </c>
      <c r="M36" s="36">
        <f t="shared" si="18"/>
        <v>8.2613161449959525E-5</v>
      </c>
      <c r="N36" s="13">
        <f t="shared" si="11"/>
        <v>8.2613161449959525E-5</v>
      </c>
      <c r="O36" s="39">
        <f t="shared" si="19"/>
        <v>2.0255587101443364E-3</v>
      </c>
      <c r="P36" s="39">
        <f t="shared" si="20"/>
        <v>1.0224948875255621E-2</v>
      </c>
      <c r="Q36" s="2">
        <f t="shared" si="6"/>
        <v>-0.15375446960667477</v>
      </c>
    </row>
    <row r="37" spans="1:17" x14ac:dyDescent="0.35">
      <c r="A37" s="2">
        <f>'Biomass from Ecopath'!A36</f>
        <v>30</v>
      </c>
      <c r="B37" t="str">
        <f>'Biomass from Ecopath'!B36</f>
        <v>Chinook5-WO-mat</v>
      </c>
      <c r="C37">
        <f>'Biomass from Ecopath'!C36</f>
        <v>1.2385079999999999</v>
      </c>
      <c r="D37" s="2">
        <v>0</v>
      </c>
      <c r="E37" s="2">
        <v>1</v>
      </c>
      <c r="F37" s="17">
        <f t="shared" si="0"/>
        <v>3.3387398100475259E-3</v>
      </c>
      <c r="G37" s="14">
        <f t="shared" si="7"/>
        <v>0</v>
      </c>
      <c r="H37" s="24">
        <f t="shared" si="1"/>
        <v>0</v>
      </c>
      <c r="I37" s="29">
        <f t="shared" si="8"/>
        <v>0</v>
      </c>
      <c r="J37" s="28">
        <f t="shared" si="9"/>
        <v>0</v>
      </c>
      <c r="K37" s="15">
        <f t="shared" si="2"/>
        <v>0</v>
      </c>
      <c r="L37" s="34" t="str">
        <f t="shared" si="10"/>
        <v>Chinook5-WO-mat</v>
      </c>
      <c r="M37" s="36">
        <f t="shared" si="18"/>
        <v>0</v>
      </c>
      <c r="N37" s="13">
        <f t="shared" si="11"/>
        <v>0</v>
      </c>
      <c r="O37" s="39">
        <f t="shared" si="19"/>
        <v>0</v>
      </c>
      <c r="P37" s="39">
        <f t="shared" si="20"/>
        <v>0</v>
      </c>
      <c r="Q37" s="2">
        <f t="shared" si="6"/>
        <v>-1</v>
      </c>
    </row>
    <row r="38" spans="1:17" x14ac:dyDescent="0.35">
      <c r="A38" s="2">
        <f>'Biomass from Ecopath'!A37</f>
        <v>31</v>
      </c>
      <c r="B38" t="str">
        <f>'Biomass from Ecopath'!B37</f>
        <v>Chinook6-WO-spwn</v>
      </c>
      <c r="C38">
        <f>'Biomass from Ecopath'!C37</f>
        <v>0.6532715</v>
      </c>
      <c r="D38" s="2">
        <v>0</v>
      </c>
      <c r="E38" s="2">
        <v>1</v>
      </c>
      <c r="F38" s="17">
        <f t="shared" si="0"/>
        <v>1.7610734559804721E-3</v>
      </c>
      <c r="G38" s="14">
        <f t="shared" si="7"/>
        <v>0</v>
      </c>
      <c r="H38" s="24">
        <f t="shared" si="1"/>
        <v>0</v>
      </c>
      <c r="I38" s="29">
        <f t="shared" si="8"/>
        <v>0</v>
      </c>
      <c r="J38" s="28">
        <f t="shared" si="9"/>
        <v>0</v>
      </c>
      <c r="K38" s="15">
        <f t="shared" si="2"/>
        <v>0</v>
      </c>
      <c r="L38" s="34" t="str">
        <f t="shared" si="10"/>
        <v>Chinook6-WO-spwn</v>
      </c>
      <c r="M38" s="36">
        <f t="shared" si="18"/>
        <v>0</v>
      </c>
      <c r="N38" s="13">
        <f t="shared" si="11"/>
        <v>0</v>
      </c>
      <c r="O38" s="39">
        <f t="shared" si="19"/>
        <v>0</v>
      </c>
      <c r="P38" s="39">
        <f t="shared" si="20"/>
        <v>0</v>
      </c>
      <c r="Q38" s="2">
        <f t="shared" si="6"/>
        <v>-1</v>
      </c>
    </row>
    <row r="39" spans="1:17" x14ac:dyDescent="0.35">
      <c r="A39" s="2">
        <f>'Biomass from Ecopath'!A38</f>
        <v>32</v>
      </c>
      <c r="B39" t="str">
        <f>'Biomass from Ecopath'!B38</f>
        <v>Chinook7-WO-mori</v>
      </c>
      <c r="C39">
        <f>'Biomass from Ecopath'!C38</f>
        <v>0.69159499999999996</v>
      </c>
      <c r="D39" s="2">
        <v>0</v>
      </c>
      <c r="E39" s="2">
        <v>1</v>
      </c>
      <c r="F39" s="17">
        <f t="shared" si="0"/>
        <v>1.8643850172383374E-3</v>
      </c>
      <c r="G39" s="14">
        <f t="shared" si="7"/>
        <v>0</v>
      </c>
      <c r="H39" s="24">
        <f t="shared" si="1"/>
        <v>0</v>
      </c>
      <c r="I39" s="29">
        <f t="shared" si="8"/>
        <v>0</v>
      </c>
      <c r="J39" s="28">
        <f t="shared" si="9"/>
        <v>0</v>
      </c>
      <c r="K39" s="15">
        <f t="shared" si="2"/>
        <v>0</v>
      </c>
      <c r="L39" s="34" t="str">
        <f t="shared" si="10"/>
        <v>Chinook7-WO-mori</v>
      </c>
      <c r="M39" s="36">
        <f t="shared" si="18"/>
        <v>0</v>
      </c>
      <c r="N39" s="13">
        <f t="shared" si="11"/>
        <v>0</v>
      </c>
      <c r="O39" s="39">
        <f t="shared" si="19"/>
        <v>0</v>
      </c>
      <c r="P39" s="39">
        <f t="shared" si="20"/>
        <v>0</v>
      </c>
      <c r="Q39" s="2">
        <f t="shared" si="6"/>
        <v>-1</v>
      </c>
    </row>
    <row r="40" spans="1:17" x14ac:dyDescent="0.35">
      <c r="A40" s="9">
        <f>'Biomass from Ecopath'!A39</f>
        <v>0</v>
      </c>
      <c r="B40" s="8" t="str">
        <f>'Biomass from Ecopath'!B39</f>
        <v>CHINOOK-WS</v>
      </c>
      <c r="C40" s="8">
        <f>'Biomass from Ecopath'!C39</f>
        <v>0</v>
      </c>
      <c r="D40" s="8"/>
      <c r="E40" s="9"/>
      <c r="F40" s="18">
        <f t="shared" si="0"/>
        <v>0</v>
      </c>
      <c r="G40" s="22">
        <f t="shared" si="7"/>
        <v>0</v>
      </c>
      <c r="H40" s="25">
        <f t="shared" si="1"/>
        <v>0</v>
      </c>
      <c r="I40" s="30">
        <f t="shared" si="8"/>
        <v>0</v>
      </c>
      <c r="J40" s="31">
        <f t="shared" si="9"/>
        <v>0</v>
      </c>
      <c r="K40" s="45">
        <f t="shared" si="2"/>
        <v>0</v>
      </c>
      <c r="L40" s="35" t="str">
        <f t="shared" si="10"/>
        <v>CHINOOK-WS</v>
      </c>
      <c r="M40" s="37"/>
      <c r="N40" s="48"/>
      <c r="O40" s="41"/>
      <c r="P40" s="41"/>
      <c r="Q40" s="9">
        <f t="shared" si="6"/>
        <v>-1</v>
      </c>
    </row>
    <row r="41" spans="1:17" x14ac:dyDescent="0.35">
      <c r="A41" s="2">
        <f>'Biomass from Ecopath'!A40</f>
        <v>33</v>
      </c>
      <c r="B41" t="str">
        <f>'Biomass from Ecopath'!B40</f>
        <v>Chinook1-WS-frsh</v>
      </c>
      <c r="C41">
        <f>'Biomass from Ecopath'!C40</f>
        <v>1.431089E-2</v>
      </c>
      <c r="D41" s="2">
        <v>0</v>
      </c>
      <c r="E41" s="2">
        <v>1</v>
      </c>
      <c r="F41" s="17">
        <f t="shared" si="0"/>
        <v>3.8578949962544482E-5</v>
      </c>
      <c r="G41" s="14">
        <f t="shared" si="7"/>
        <v>0</v>
      </c>
      <c r="H41" s="24">
        <f t="shared" si="1"/>
        <v>0</v>
      </c>
      <c r="I41" s="29">
        <f t="shared" si="8"/>
        <v>0</v>
      </c>
      <c r="J41" s="28">
        <f t="shared" si="9"/>
        <v>0</v>
      </c>
      <c r="K41" s="15">
        <f t="shared" si="2"/>
        <v>0</v>
      </c>
      <c r="L41" s="34" t="str">
        <f t="shared" si="10"/>
        <v>Chinook1-WS-frsh</v>
      </c>
      <c r="M41" s="36">
        <f>I41*(1-$F$2)</f>
        <v>0</v>
      </c>
      <c r="N41" s="13">
        <f t="shared" si="11"/>
        <v>0</v>
      </c>
      <c r="O41" s="39">
        <f>M41/F41/$C$88</f>
        <v>0</v>
      </c>
      <c r="P41" s="39">
        <f>O41/$O$87</f>
        <v>0</v>
      </c>
      <c r="Q41" s="2">
        <f t="shared" si="6"/>
        <v>-1</v>
      </c>
    </row>
    <row r="42" spans="1:17" x14ac:dyDescent="0.35">
      <c r="A42" s="2">
        <f>'Biomass from Ecopath'!A41</f>
        <v>34</v>
      </c>
      <c r="B42" t="str">
        <f>'Biomass from Ecopath'!B41</f>
        <v>Chinook2-WS-emar</v>
      </c>
      <c r="C42">
        <f>'Biomass from Ecopath'!C41</f>
        <v>2.8000000000000001E-2</v>
      </c>
      <c r="D42" s="2">
        <v>1</v>
      </c>
      <c r="E42" s="2">
        <v>1</v>
      </c>
      <c r="F42" s="17">
        <f t="shared" si="0"/>
        <v>7.5481720490566667E-5</v>
      </c>
      <c r="G42" s="14">
        <f t="shared" si="7"/>
        <v>2.8000000000000001E-2</v>
      </c>
      <c r="H42" s="24">
        <f t="shared" si="1"/>
        <v>6.6724286922401684E-5</v>
      </c>
      <c r="I42" s="29">
        <f t="shared" si="8"/>
        <v>6.6724286922401684E-5</v>
      </c>
      <c r="J42" s="28">
        <f t="shared" si="9"/>
        <v>1</v>
      </c>
      <c r="K42" s="15">
        <f t="shared" si="2"/>
        <v>4.7619047619047616E-2</v>
      </c>
      <c r="L42" s="34" t="str">
        <f t="shared" si="10"/>
        <v>Chinook2-WS-emar</v>
      </c>
      <c r="M42" s="36">
        <f>I42*(1-$F$2)</f>
        <v>5.671564388404143E-5</v>
      </c>
      <c r="N42" s="13">
        <f t="shared" si="11"/>
        <v>5.671564388404143E-5</v>
      </c>
      <c r="O42" s="39">
        <f>M42/F42/$C$88</f>
        <v>2.0255587101443364E-3</v>
      </c>
      <c r="P42" s="39">
        <f>O42/$O$87</f>
        <v>1.0224948875255621E-2</v>
      </c>
      <c r="Q42" s="2">
        <f t="shared" si="6"/>
        <v>-0.15375446960667477</v>
      </c>
    </row>
    <row r="43" spans="1:17" x14ac:dyDescent="0.35">
      <c r="A43" s="2">
        <f>'Biomass from Ecopath'!A42</f>
        <v>35</v>
      </c>
      <c r="B43" t="str">
        <f>'Biomass from Ecopath'!B42</f>
        <v>Chinook3-WS-mar</v>
      </c>
      <c r="C43">
        <f>'Biomass from Ecopath'!C42</f>
        <v>1.6438089999999999E-2</v>
      </c>
      <c r="D43" s="2">
        <v>0</v>
      </c>
      <c r="E43" s="2">
        <v>1</v>
      </c>
      <c r="F43" s="17">
        <f t="shared" si="0"/>
        <v>4.4313404099242099E-5</v>
      </c>
      <c r="G43" s="14">
        <f t="shared" si="7"/>
        <v>0</v>
      </c>
      <c r="H43" s="24">
        <f t="shared" si="1"/>
        <v>0</v>
      </c>
      <c r="I43" s="29">
        <f t="shared" si="8"/>
        <v>0</v>
      </c>
      <c r="J43" s="28">
        <f t="shared" si="9"/>
        <v>0</v>
      </c>
      <c r="K43" s="15">
        <f t="shared" si="2"/>
        <v>0</v>
      </c>
      <c r="L43" s="34" t="str">
        <f t="shared" si="10"/>
        <v>Chinook3-WS-mar</v>
      </c>
      <c r="M43" s="36">
        <f>I43*(1-$F$2)</f>
        <v>0</v>
      </c>
      <c r="N43" s="13">
        <f t="shared" si="11"/>
        <v>0</v>
      </c>
      <c r="O43" s="39">
        <f>M43/F43/$C$88</f>
        <v>0</v>
      </c>
      <c r="P43" s="39">
        <f>O43/$O$87</f>
        <v>0</v>
      </c>
      <c r="Q43" s="2">
        <f t="shared" si="6"/>
        <v>-1</v>
      </c>
    </row>
    <row r="44" spans="1:17" x14ac:dyDescent="0.35">
      <c r="A44" s="2">
        <f>'Biomass from Ecopath'!A43</f>
        <v>36</v>
      </c>
      <c r="B44" t="str">
        <f>'Biomass from Ecopath'!B43</f>
        <v>Chinook4-WS-spwn</v>
      </c>
      <c r="C44">
        <f>'Biomass from Ecopath'!C43</f>
        <v>1.215135E-3</v>
      </c>
      <c r="D44" s="2">
        <v>0</v>
      </c>
      <c r="E44" s="2">
        <v>1</v>
      </c>
      <c r="F44" s="17">
        <f t="shared" si="0"/>
        <v>3.2757314438680255E-6</v>
      </c>
      <c r="G44" s="14">
        <f t="shared" si="7"/>
        <v>0</v>
      </c>
      <c r="H44" s="24">
        <f t="shared" si="1"/>
        <v>0</v>
      </c>
      <c r="I44" s="29">
        <f t="shared" si="8"/>
        <v>0</v>
      </c>
      <c r="J44" s="28">
        <f t="shared" si="9"/>
        <v>0</v>
      </c>
      <c r="K44" s="15">
        <f t="shared" si="2"/>
        <v>0</v>
      </c>
      <c r="L44" s="34" t="str">
        <f t="shared" si="10"/>
        <v>Chinook4-WS-spwn</v>
      </c>
      <c r="M44" s="36">
        <f>I44*(1-$F$2)</f>
        <v>0</v>
      </c>
      <c r="N44" s="13">
        <f t="shared" si="11"/>
        <v>0</v>
      </c>
      <c r="O44" s="39">
        <f>M44/F44/$C$88</f>
        <v>0</v>
      </c>
      <c r="P44" s="39">
        <f>O44/$O$87</f>
        <v>0</v>
      </c>
      <c r="Q44" s="2">
        <f t="shared" si="6"/>
        <v>-1</v>
      </c>
    </row>
    <row r="45" spans="1:17" x14ac:dyDescent="0.35">
      <c r="A45" s="2">
        <f>'Biomass from Ecopath'!A44</f>
        <v>37</v>
      </c>
      <c r="B45" t="str">
        <f>'Biomass from Ecopath'!B44</f>
        <v>Chinook5-WS-mori</v>
      </c>
      <c r="C45">
        <f>'Biomass from Ecopath'!C44</f>
        <v>4.0151500000000002E-4</v>
      </c>
      <c r="D45" s="2">
        <v>0</v>
      </c>
      <c r="E45" s="2">
        <v>1</v>
      </c>
      <c r="F45" s="17">
        <f t="shared" si="0"/>
        <v>1.0823943929560668E-6</v>
      </c>
      <c r="G45" s="14">
        <f t="shared" si="7"/>
        <v>0</v>
      </c>
      <c r="H45" s="24">
        <f t="shared" si="1"/>
        <v>0</v>
      </c>
      <c r="I45" s="29">
        <f t="shared" si="8"/>
        <v>0</v>
      </c>
      <c r="J45" s="28">
        <f t="shared" si="9"/>
        <v>0</v>
      </c>
      <c r="K45" s="15">
        <f t="shared" si="2"/>
        <v>0</v>
      </c>
      <c r="L45" s="34" t="str">
        <f t="shared" si="10"/>
        <v>Chinook5-WS-mori</v>
      </c>
      <c r="M45" s="36">
        <f>I45*(1-$F$2)</f>
        <v>0</v>
      </c>
      <c r="N45" s="13">
        <f t="shared" si="11"/>
        <v>0</v>
      </c>
      <c r="O45" s="39">
        <f>M45/F45/$C$88</f>
        <v>0</v>
      </c>
      <c r="P45" s="39">
        <f>O45/$O$87</f>
        <v>0</v>
      </c>
      <c r="Q45" s="2">
        <f t="shared" si="6"/>
        <v>-1</v>
      </c>
    </row>
    <row r="46" spans="1:17" x14ac:dyDescent="0.35">
      <c r="A46" s="9">
        <f>'Biomass from Ecopath'!A45</f>
        <v>0</v>
      </c>
      <c r="B46" s="8" t="str">
        <f>'Biomass from Ecopath'!B45</f>
        <v>COHO-H</v>
      </c>
      <c r="C46" s="8">
        <f>'Biomass from Ecopath'!C45</f>
        <v>0</v>
      </c>
      <c r="D46" s="8"/>
      <c r="E46" s="9"/>
      <c r="F46" s="18">
        <f t="shared" si="0"/>
        <v>0</v>
      </c>
      <c r="G46" s="22">
        <f t="shared" si="7"/>
        <v>0</v>
      </c>
      <c r="H46" s="25">
        <f t="shared" si="1"/>
        <v>0</v>
      </c>
      <c r="I46" s="30">
        <f t="shared" si="8"/>
        <v>0</v>
      </c>
      <c r="J46" s="31">
        <f t="shared" si="9"/>
        <v>0</v>
      </c>
      <c r="K46" s="45">
        <f t="shared" si="2"/>
        <v>0</v>
      </c>
      <c r="L46" s="35" t="str">
        <f t="shared" si="10"/>
        <v>COHO-H</v>
      </c>
      <c r="M46" s="37"/>
      <c r="N46" s="48"/>
      <c r="O46" s="41"/>
      <c r="P46" s="41"/>
      <c r="Q46" s="9">
        <f t="shared" si="6"/>
        <v>-1</v>
      </c>
    </row>
    <row r="47" spans="1:17" x14ac:dyDescent="0.35">
      <c r="A47" s="2">
        <f>'Biomass from Ecopath'!A46</f>
        <v>38</v>
      </c>
      <c r="B47" t="str">
        <f>'Biomass from Ecopath'!B46</f>
        <v>Coho1-H-frsh</v>
      </c>
      <c r="C47">
        <f>'Biomass from Ecopath'!C46</f>
        <v>1.0999999999999999E-2</v>
      </c>
      <c r="D47" s="2">
        <v>0</v>
      </c>
      <c r="E47" s="2">
        <v>1</v>
      </c>
      <c r="F47" s="17">
        <f t="shared" si="0"/>
        <v>2.965353304986547E-5</v>
      </c>
      <c r="G47" s="14">
        <f t="shared" si="7"/>
        <v>0</v>
      </c>
      <c r="H47" s="24">
        <f t="shared" si="1"/>
        <v>0</v>
      </c>
      <c r="I47" s="29">
        <f t="shared" si="8"/>
        <v>0</v>
      </c>
      <c r="J47" s="28">
        <f t="shared" si="9"/>
        <v>0</v>
      </c>
      <c r="K47" s="15">
        <f t="shared" si="2"/>
        <v>0</v>
      </c>
      <c r="L47" s="34" t="str">
        <f t="shared" si="10"/>
        <v>Coho1-H-frsh</v>
      </c>
      <c r="M47" s="36">
        <f>I47*(1-$F$2)</f>
        <v>0</v>
      </c>
      <c r="N47" s="49">
        <f t="shared" si="11"/>
        <v>0</v>
      </c>
      <c r="O47" s="39">
        <f>M47/F47/$C$88</f>
        <v>0</v>
      </c>
      <c r="P47" s="39">
        <f>O47/$O$87</f>
        <v>0</v>
      </c>
      <c r="Q47" s="2">
        <f t="shared" si="6"/>
        <v>-1</v>
      </c>
    </row>
    <row r="48" spans="1:17" x14ac:dyDescent="0.35">
      <c r="A48" s="2">
        <f>'Biomass from Ecopath'!A47</f>
        <v>39</v>
      </c>
      <c r="B48" t="str">
        <f>'Biomass from Ecopath'!B47</f>
        <v>Coho2-H-emar</v>
      </c>
      <c r="C48">
        <f>'Biomass from Ecopath'!C47</f>
        <v>9.619318E-3</v>
      </c>
      <c r="D48" s="2">
        <v>1</v>
      </c>
      <c r="E48" s="2">
        <v>1</v>
      </c>
      <c r="F48" s="17">
        <f t="shared" si="0"/>
        <v>2.5931524020924166E-5</v>
      </c>
      <c r="G48" s="14">
        <f t="shared" si="7"/>
        <v>9.619318E-3</v>
      </c>
      <c r="H48" s="24">
        <f t="shared" si="1"/>
        <v>2.2922933365350823E-5</v>
      </c>
      <c r="I48" s="29">
        <f t="shared" si="8"/>
        <v>2.2922933365350823E-5</v>
      </c>
      <c r="J48" s="28">
        <f t="shared" si="9"/>
        <v>1</v>
      </c>
      <c r="K48" s="15">
        <f t="shared" si="2"/>
        <v>4.7619047619047616E-2</v>
      </c>
      <c r="L48" s="34" t="str">
        <f t="shared" si="10"/>
        <v>Coho2-H-emar</v>
      </c>
      <c r="M48" s="36">
        <f>I48*(1-$F$2)</f>
        <v>1.9484493360548201E-5</v>
      </c>
      <c r="N48" s="49">
        <f t="shared" si="11"/>
        <v>1.9484493360548201E-5</v>
      </c>
      <c r="O48" s="39">
        <f>M48/F48/$C$88</f>
        <v>2.0255587101443368E-3</v>
      </c>
      <c r="P48" s="39">
        <f>O48/$O$87</f>
        <v>1.0224948875255623E-2</v>
      </c>
      <c r="Q48" s="2">
        <f t="shared" si="6"/>
        <v>-0.15375446960667463</v>
      </c>
    </row>
    <row r="49" spans="1:17" x14ac:dyDescent="0.35">
      <c r="A49" s="2">
        <f>'Biomass from Ecopath'!A48</f>
        <v>40</v>
      </c>
      <c r="B49" t="str">
        <f>'Biomass from Ecopath'!B48</f>
        <v>Coho3-H-mar</v>
      </c>
      <c r="C49">
        <f>'Biomass from Ecopath'!C48</f>
        <v>2.7441039999999998E-3</v>
      </c>
      <c r="D49" s="2">
        <v>0</v>
      </c>
      <c r="E49" s="2">
        <v>1</v>
      </c>
      <c r="F49" s="17">
        <f t="shared" si="0"/>
        <v>7.3974889687516398E-6</v>
      </c>
      <c r="G49" s="14">
        <f t="shared" si="7"/>
        <v>0</v>
      </c>
      <c r="H49" s="24">
        <f t="shared" si="1"/>
        <v>0</v>
      </c>
      <c r="I49" s="29">
        <f t="shared" si="8"/>
        <v>0</v>
      </c>
      <c r="J49" s="28">
        <f t="shared" si="9"/>
        <v>0</v>
      </c>
      <c r="K49" s="15">
        <f t="shared" si="2"/>
        <v>0</v>
      </c>
      <c r="L49" s="34" t="str">
        <f t="shared" si="10"/>
        <v>Coho3-H-mar</v>
      </c>
      <c r="M49" s="36">
        <f>I49*(1-$F$2)</f>
        <v>0</v>
      </c>
      <c r="N49" s="49">
        <f t="shared" si="11"/>
        <v>0</v>
      </c>
      <c r="O49" s="39">
        <f>M49/F49/$C$88</f>
        <v>0</v>
      </c>
      <c r="P49" s="39">
        <f>O49/$O$87</f>
        <v>0</v>
      </c>
      <c r="Q49" s="2">
        <f t="shared" si="6"/>
        <v>-1</v>
      </c>
    </row>
    <row r="50" spans="1:17" x14ac:dyDescent="0.35">
      <c r="A50" s="2">
        <f>'Biomass from Ecopath'!A49</f>
        <v>41</v>
      </c>
      <c r="B50" t="str">
        <f>'Biomass from Ecopath'!B49</f>
        <v>Coho4-H-spwn</v>
      </c>
      <c r="C50">
        <f>'Biomass from Ecopath'!C49</f>
        <v>8.3813509999999998E-4</v>
      </c>
      <c r="D50" s="2">
        <v>0</v>
      </c>
      <c r="E50" s="2">
        <v>1</v>
      </c>
      <c r="F50" s="17">
        <f t="shared" si="0"/>
        <v>2.259424262554755E-6</v>
      </c>
      <c r="G50" s="14">
        <f t="shared" si="7"/>
        <v>0</v>
      </c>
      <c r="H50" s="24">
        <f t="shared" si="1"/>
        <v>0</v>
      </c>
      <c r="I50" s="29">
        <f t="shared" si="8"/>
        <v>0</v>
      </c>
      <c r="J50" s="28">
        <f t="shared" si="9"/>
        <v>0</v>
      </c>
      <c r="K50" s="15">
        <f t="shared" si="2"/>
        <v>0</v>
      </c>
      <c r="L50" s="34" t="str">
        <f t="shared" si="10"/>
        <v>Coho4-H-spwn</v>
      </c>
      <c r="M50" s="36">
        <f>I50*(1-$F$2)</f>
        <v>0</v>
      </c>
      <c r="N50" s="49">
        <f t="shared" si="11"/>
        <v>0</v>
      </c>
      <c r="O50" s="39">
        <f>M50/F50/$C$88</f>
        <v>0</v>
      </c>
      <c r="P50" s="39">
        <f>O50/$O$87</f>
        <v>0</v>
      </c>
      <c r="Q50" s="2">
        <f t="shared" si="6"/>
        <v>-1</v>
      </c>
    </row>
    <row r="51" spans="1:17" x14ac:dyDescent="0.35">
      <c r="A51" s="9">
        <f>'Biomass from Ecopath'!A50</f>
        <v>0</v>
      </c>
      <c r="B51" s="8" t="str">
        <f>'Biomass from Ecopath'!B50</f>
        <v>COHO-W</v>
      </c>
      <c r="C51" s="8">
        <f>'Biomass from Ecopath'!C50</f>
        <v>0</v>
      </c>
      <c r="D51" s="8"/>
      <c r="E51" s="9"/>
      <c r="F51" s="18">
        <f t="shared" si="0"/>
        <v>0</v>
      </c>
      <c r="G51" s="22">
        <f t="shared" si="7"/>
        <v>0</v>
      </c>
      <c r="H51" s="25">
        <f t="shared" si="1"/>
        <v>0</v>
      </c>
      <c r="I51" s="30">
        <f t="shared" si="8"/>
        <v>0</v>
      </c>
      <c r="J51" s="31">
        <f t="shared" si="9"/>
        <v>0</v>
      </c>
      <c r="K51" s="45">
        <f t="shared" si="2"/>
        <v>0</v>
      </c>
      <c r="L51" s="35" t="str">
        <f t="shared" si="10"/>
        <v>COHO-W</v>
      </c>
      <c r="M51" s="37"/>
      <c r="N51" s="48"/>
      <c r="O51" s="41"/>
      <c r="P51" s="41"/>
      <c r="Q51" s="9">
        <f t="shared" si="6"/>
        <v>-1</v>
      </c>
    </row>
    <row r="52" spans="1:17" x14ac:dyDescent="0.35">
      <c r="A52" s="2">
        <f>'Biomass from Ecopath'!A51</f>
        <v>42</v>
      </c>
      <c r="B52" t="str">
        <f>'Biomass from Ecopath'!B51</f>
        <v>Coho1-W-frsh</v>
      </c>
      <c r="C52">
        <f>'Biomass from Ecopath'!C51</f>
        <v>4.9171890000000003E-2</v>
      </c>
      <c r="D52" s="2">
        <v>0</v>
      </c>
      <c r="E52" s="2">
        <v>1</v>
      </c>
      <c r="F52" s="17">
        <f t="shared" si="0"/>
        <v>1.3255638774903179E-4</v>
      </c>
      <c r="G52" s="14">
        <f t="shared" si="7"/>
        <v>0</v>
      </c>
      <c r="H52" s="24">
        <f t="shared" si="1"/>
        <v>0</v>
      </c>
      <c r="I52" s="29">
        <f t="shared" si="8"/>
        <v>0</v>
      </c>
      <c r="J52" s="28">
        <f t="shared" si="9"/>
        <v>0</v>
      </c>
      <c r="K52" s="15">
        <f t="shared" si="2"/>
        <v>0</v>
      </c>
      <c r="L52" s="34" t="str">
        <f t="shared" si="10"/>
        <v>Coho1-W-frsh</v>
      </c>
      <c r="M52" s="36">
        <f>I52*(1-$F$2)</f>
        <v>0</v>
      </c>
      <c r="N52" s="13">
        <f t="shared" si="11"/>
        <v>0</v>
      </c>
      <c r="O52" s="39">
        <f>M52/F52/$C$88</f>
        <v>0</v>
      </c>
      <c r="P52" s="39">
        <f>O52/$O$87</f>
        <v>0</v>
      </c>
      <c r="Q52" s="2">
        <f t="shared" si="6"/>
        <v>-1</v>
      </c>
    </row>
    <row r="53" spans="1:17" x14ac:dyDescent="0.35">
      <c r="A53" s="2">
        <f>'Biomass from Ecopath'!A52</f>
        <v>43</v>
      </c>
      <c r="B53" t="str">
        <f>'Biomass from Ecopath'!B52</f>
        <v>Coho2-W-emar</v>
      </c>
      <c r="C53">
        <f>'Biomass from Ecopath'!C52</f>
        <v>4.2999999999999997E-2</v>
      </c>
      <c r="D53" s="2">
        <v>1</v>
      </c>
      <c r="E53" s="2">
        <v>1</v>
      </c>
      <c r="F53" s="17">
        <f t="shared" si="0"/>
        <v>1.1591835646765593E-4</v>
      </c>
      <c r="G53" s="14">
        <f t="shared" si="7"/>
        <v>4.2999999999999997E-2</v>
      </c>
      <c r="H53" s="24">
        <f t="shared" si="1"/>
        <v>1.0246944063083115E-4</v>
      </c>
      <c r="I53" s="29">
        <f t="shared" si="8"/>
        <v>1.0246944063083115E-4</v>
      </c>
      <c r="J53" s="28">
        <f t="shared" si="9"/>
        <v>1</v>
      </c>
      <c r="K53" s="15">
        <f t="shared" si="2"/>
        <v>4.7619047619047616E-2</v>
      </c>
      <c r="L53" s="34" t="str">
        <f t="shared" si="10"/>
        <v>Coho2-W-emar</v>
      </c>
      <c r="M53" s="36">
        <f>I53*(1-$F$2)</f>
        <v>8.7099024536206468E-5</v>
      </c>
      <c r="N53" s="13">
        <f t="shared" si="11"/>
        <v>8.7099024536206468E-5</v>
      </c>
      <c r="O53" s="39">
        <f>M53/F53/$C$88</f>
        <v>2.0255587101443368E-3</v>
      </c>
      <c r="P53" s="39">
        <f>O53/$O$87</f>
        <v>1.0224948875255623E-2</v>
      </c>
      <c r="Q53" s="2">
        <f t="shared" si="6"/>
        <v>-0.15375446960667463</v>
      </c>
    </row>
    <row r="54" spans="1:17" x14ac:dyDescent="0.35">
      <c r="A54" s="2">
        <f>'Biomass from Ecopath'!A53</f>
        <v>44</v>
      </c>
      <c r="B54" t="str">
        <f>'Biomass from Ecopath'!B53</f>
        <v>Coho3-W-mar</v>
      </c>
      <c r="C54">
        <f>'Biomass from Ecopath'!C53</f>
        <v>1.2266610000000001E-2</v>
      </c>
      <c r="D54" s="2">
        <v>0</v>
      </c>
      <c r="E54" s="2">
        <v>1</v>
      </c>
      <c r="F54" s="17">
        <f t="shared" si="0"/>
        <v>3.3068029549528212E-5</v>
      </c>
      <c r="G54" s="14">
        <f t="shared" si="7"/>
        <v>0</v>
      </c>
      <c r="H54" s="24">
        <f t="shared" si="1"/>
        <v>0</v>
      </c>
      <c r="I54" s="29">
        <f t="shared" si="8"/>
        <v>0</v>
      </c>
      <c r="J54" s="28">
        <f t="shared" si="9"/>
        <v>0</v>
      </c>
      <c r="K54" s="15">
        <f t="shared" si="2"/>
        <v>0</v>
      </c>
      <c r="L54" s="34" t="str">
        <f t="shared" si="10"/>
        <v>Coho3-W-mar</v>
      </c>
      <c r="M54" s="36">
        <f>I54*(1-$F$2)</f>
        <v>0</v>
      </c>
      <c r="N54" s="13">
        <f t="shared" si="11"/>
        <v>0</v>
      </c>
      <c r="O54" s="39">
        <f>M54/F54/$C$88</f>
        <v>0</v>
      </c>
      <c r="P54" s="39">
        <f>O54/$O$87</f>
        <v>0</v>
      </c>
      <c r="Q54" s="2">
        <f t="shared" si="6"/>
        <v>-1</v>
      </c>
    </row>
    <row r="55" spans="1:17" x14ac:dyDescent="0.35">
      <c r="A55" s="2">
        <f>'Biomass from Ecopath'!A54</f>
        <v>45</v>
      </c>
      <c r="B55" t="str">
        <f>'Biomass from Ecopath'!B54</f>
        <v>Coho4-W-spwn</v>
      </c>
      <c r="C55">
        <f>'Biomass from Ecopath'!C54</f>
        <v>2.2607109999999999E-3</v>
      </c>
      <c r="D55" s="2">
        <v>0</v>
      </c>
      <c r="E55" s="2">
        <v>1</v>
      </c>
      <c r="F55" s="17">
        <f t="shared" si="0"/>
        <v>6.0943698504267658E-6</v>
      </c>
      <c r="G55" s="14">
        <f t="shared" si="7"/>
        <v>0</v>
      </c>
      <c r="H55" s="24">
        <f t="shared" si="1"/>
        <v>0</v>
      </c>
      <c r="I55" s="29">
        <f t="shared" si="8"/>
        <v>0</v>
      </c>
      <c r="J55" s="28">
        <f t="shared" si="9"/>
        <v>0</v>
      </c>
      <c r="K55" s="15">
        <f t="shared" si="2"/>
        <v>0</v>
      </c>
      <c r="L55" s="34" t="str">
        <f t="shared" si="10"/>
        <v>Coho4-W-spwn</v>
      </c>
      <c r="M55" s="36">
        <f>I55*(1-$F$2)</f>
        <v>0</v>
      </c>
      <c r="N55" s="13">
        <f t="shared" si="11"/>
        <v>0</v>
      </c>
      <c r="O55" s="39">
        <f>M55/F55/$C$88</f>
        <v>0</v>
      </c>
      <c r="P55" s="39">
        <f>O55/$O$87</f>
        <v>0</v>
      </c>
      <c r="Q55" s="2">
        <f t="shared" si="6"/>
        <v>-1</v>
      </c>
    </row>
    <row r="56" spans="1:17" x14ac:dyDescent="0.35">
      <c r="A56" s="2">
        <f>'Biomass from Ecopath'!A55</f>
        <v>46</v>
      </c>
      <c r="B56" t="str">
        <f>'Biomass from Ecopath'!B55</f>
        <v>Coho5-W-mori</v>
      </c>
      <c r="C56">
        <f>'Biomass from Ecopath'!C55</f>
        <v>1.730976E-3</v>
      </c>
      <c r="D56" s="2">
        <v>0</v>
      </c>
      <c r="E56" s="2">
        <v>1</v>
      </c>
      <c r="F56" s="17">
        <f t="shared" si="0"/>
        <v>4.6663230931385394E-6</v>
      </c>
      <c r="G56" s="14">
        <f t="shared" si="7"/>
        <v>0</v>
      </c>
      <c r="H56" s="24">
        <f t="shared" si="1"/>
        <v>0</v>
      </c>
      <c r="I56" s="29">
        <f t="shared" si="8"/>
        <v>0</v>
      </c>
      <c r="J56" s="28">
        <f t="shared" si="9"/>
        <v>0</v>
      </c>
      <c r="K56" s="15">
        <f t="shared" si="2"/>
        <v>0</v>
      </c>
      <c r="L56" s="34" t="str">
        <f t="shared" si="10"/>
        <v>Coho5-W-mori</v>
      </c>
      <c r="M56" s="36">
        <f>I56*(1-$F$2)</f>
        <v>0</v>
      </c>
      <c r="N56" s="13">
        <f t="shared" si="11"/>
        <v>0</v>
      </c>
      <c r="O56" s="39">
        <f>M56/F56/$C$88</f>
        <v>0</v>
      </c>
      <c r="P56" s="39">
        <f>O56/$O$87</f>
        <v>0</v>
      </c>
      <c r="Q56" s="2">
        <f t="shared" si="6"/>
        <v>-1</v>
      </c>
    </row>
    <row r="57" spans="1:17" x14ac:dyDescent="0.35">
      <c r="A57" s="9">
        <f>'Biomass from Ecopath'!A56</f>
        <v>0</v>
      </c>
      <c r="B57" s="8" t="str">
        <f>'Biomass from Ecopath'!B56</f>
        <v>HERRING</v>
      </c>
      <c r="C57" s="8">
        <f>'Biomass from Ecopath'!C56</f>
        <v>0</v>
      </c>
      <c r="D57" s="8"/>
      <c r="E57" s="9"/>
      <c r="F57" s="18">
        <f t="shared" si="0"/>
        <v>0</v>
      </c>
      <c r="G57" s="22">
        <f t="shared" si="7"/>
        <v>0</v>
      </c>
      <c r="H57" s="25">
        <f t="shared" si="1"/>
        <v>0</v>
      </c>
      <c r="I57" s="30">
        <f t="shared" si="8"/>
        <v>0</v>
      </c>
      <c r="J57" s="31">
        <f t="shared" si="9"/>
        <v>0</v>
      </c>
      <c r="K57" s="45">
        <f t="shared" si="2"/>
        <v>0</v>
      </c>
      <c r="L57" s="35" t="str">
        <f t="shared" si="10"/>
        <v>HERRING</v>
      </c>
      <c r="M57" s="37"/>
      <c r="N57" s="48"/>
      <c r="O57" s="41"/>
      <c r="P57" s="41"/>
      <c r="Q57" s="9">
        <f t="shared" si="6"/>
        <v>-1</v>
      </c>
    </row>
    <row r="58" spans="1:17" x14ac:dyDescent="0.35">
      <c r="A58" s="2">
        <f>'Biomass from Ecopath'!A57</f>
        <v>47</v>
      </c>
      <c r="B58" t="str">
        <f>'Biomass from Ecopath'!B57</f>
        <v>Herring1-age0</v>
      </c>
      <c r="C58">
        <f>'Biomass from Ecopath'!C57</f>
        <v>0.62606680000000003</v>
      </c>
      <c r="D58" s="2">
        <v>1</v>
      </c>
      <c r="E58" s="2">
        <v>30</v>
      </c>
      <c r="F58" s="17">
        <f t="shared" si="0"/>
        <v>1.6877356859294108E-3</v>
      </c>
      <c r="G58" s="14">
        <f t="shared" si="7"/>
        <v>18.782004000000001</v>
      </c>
      <c r="H58" s="24">
        <f t="shared" si="1"/>
        <v>4.475770799548915E-2</v>
      </c>
      <c r="I58" s="29">
        <f t="shared" si="8"/>
        <v>4.475770799548915E-2</v>
      </c>
      <c r="J58" s="28">
        <f t="shared" si="9"/>
        <v>1</v>
      </c>
      <c r="K58" s="15">
        <f t="shared" si="2"/>
        <v>4.7619047619047616E-2</v>
      </c>
      <c r="L58" s="34" t="str">
        <f t="shared" si="10"/>
        <v>Herring1-age0</v>
      </c>
      <c r="M58" s="36">
        <f t="shared" ref="M58:M83" si="21">I58*(1-$F$2)</f>
        <v>3.8044051796165775E-2</v>
      </c>
      <c r="N58" s="13">
        <f t="shared" si="11"/>
        <v>3.8044051796165775E-2</v>
      </c>
      <c r="O58" s="39">
        <f t="shared" ref="O58:O83" si="22">M58/F58/$C$88</f>
        <v>6.0766761304330098E-2</v>
      </c>
      <c r="P58" s="39">
        <f t="shared" ref="P58:P83" si="23">O58/$O$87</f>
        <v>0.30674846625766866</v>
      </c>
      <c r="Q58" s="2">
        <f t="shared" si="6"/>
        <v>0.93830193830193842</v>
      </c>
    </row>
    <row r="59" spans="1:17" x14ac:dyDescent="0.35">
      <c r="A59" s="2">
        <f>'Biomass from Ecopath'!A58</f>
        <v>48</v>
      </c>
      <c r="B59" t="str">
        <f>'Biomass from Ecopath'!B58</f>
        <v>Herring2-juve</v>
      </c>
      <c r="C59">
        <f>'Biomass from Ecopath'!C58</f>
        <v>6.3545759999999998</v>
      </c>
      <c r="D59" s="2">
        <v>1</v>
      </c>
      <c r="E59" s="2">
        <v>6</v>
      </c>
      <c r="F59" s="17">
        <f t="shared" si="0"/>
        <v>1.7130511766716539E-2</v>
      </c>
      <c r="G59" s="14">
        <f t="shared" si="7"/>
        <v>38.127455999999995</v>
      </c>
      <c r="H59" s="24">
        <f t="shared" si="1"/>
        <v>9.085811834875876E-2</v>
      </c>
      <c r="I59" s="29">
        <f t="shared" si="8"/>
        <v>9.085811834875876E-2</v>
      </c>
      <c r="J59" s="28">
        <f t="shared" si="9"/>
        <v>1</v>
      </c>
      <c r="K59" s="15">
        <f t="shared" si="2"/>
        <v>4.7619047619047616E-2</v>
      </c>
      <c r="L59" s="34" t="str">
        <f t="shared" si="10"/>
        <v>Herring2-juve</v>
      </c>
      <c r="M59" s="36">
        <f t="shared" si="21"/>
        <v>7.7229400596444939E-2</v>
      </c>
      <c r="N59" s="13">
        <f t="shared" si="11"/>
        <v>7.7229400596444939E-2</v>
      </c>
      <c r="O59" s="39">
        <f t="shared" si="22"/>
        <v>1.2153352260866021E-2</v>
      </c>
      <c r="P59" s="39">
        <f t="shared" si="23"/>
        <v>6.1349693251533742E-2</v>
      </c>
      <c r="Q59" s="2">
        <f t="shared" si="6"/>
        <v>0.64542294322132099</v>
      </c>
    </row>
    <row r="60" spans="1:17" x14ac:dyDescent="0.35">
      <c r="A60" s="2">
        <f>'Biomass from Ecopath'!A59</f>
        <v>49</v>
      </c>
      <c r="B60" t="str">
        <f>'Biomass from Ecopath'!B59</f>
        <v>Herring3-mat</v>
      </c>
      <c r="C60">
        <f>'Biomass from Ecopath'!C59</f>
        <v>12</v>
      </c>
      <c r="D60" s="2">
        <v>0</v>
      </c>
      <c r="E60" s="2">
        <v>1</v>
      </c>
      <c r="F60" s="17">
        <f t="shared" si="0"/>
        <v>3.2349308781671422E-2</v>
      </c>
      <c r="G60" s="14">
        <f t="shared" si="7"/>
        <v>0</v>
      </c>
      <c r="H60" s="24">
        <f t="shared" si="1"/>
        <v>0</v>
      </c>
      <c r="I60" s="29">
        <f t="shared" si="8"/>
        <v>0</v>
      </c>
      <c r="J60" s="28">
        <f t="shared" si="9"/>
        <v>0</v>
      </c>
      <c r="K60" s="15">
        <f t="shared" si="2"/>
        <v>0</v>
      </c>
      <c r="L60" s="34" t="str">
        <f t="shared" si="10"/>
        <v>Herring3-mat</v>
      </c>
      <c r="M60" s="36">
        <f t="shared" si="21"/>
        <v>0</v>
      </c>
      <c r="N60" s="13">
        <f t="shared" si="11"/>
        <v>0</v>
      </c>
      <c r="O60" s="39">
        <f t="shared" si="22"/>
        <v>0</v>
      </c>
      <c r="P60" s="39">
        <f t="shared" si="23"/>
        <v>0</v>
      </c>
      <c r="Q60" s="2">
        <f t="shared" si="6"/>
        <v>-1</v>
      </c>
    </row>
    <row r="61" spans="1:17" x14ac:dyDescent="0.35">
      <c r="A61" s="2">
        <f>'Biomass from Ecopath'!A60</f>
        <v>50</v>
      </c>
      <c r="B61" t="str">
        <f>'Biomass from Ecopath'!B60</f>
        <v>Offshore_prey</v>
      </c>
      <c r="C61">
        <f>'Biomass from Ecopath'!C60</f>
        <v>26</v>
      </c>
      <c r="D61" s="2">
        <v>0</v>
      </c>
      <c r="E61" s="2">
        <v>1</v>
      </c>
      <c r="F61" s="17">
        <f t="shared" si="0"/>
        <v>7.0090169026954752E-2</v>
      </c>
      <c r="G61" s="14">
        <f t="shared" si="7"/>
        <v>0</v>
      </c>
      <c r="H61" s="24">
        <f t="shared" si="1"/>
        <v>0</v>
      </c>
      <c r="I61" s="29">
        <f t="shared" si="8"/>
        <v>0</v>
      </c>
      <c r="J61" s="28">
        <f t="shared" si="9"/>
        <v>0</v>
      </c>
      <c r="K61" s="15">
        <f t="shared" si="2"/>
        <v>0</v>
      </c>
      <c r="L61" s="34" t="str">
        <f t="shared" si="10"/>
        <v>Offshore_prey</v>
      </c>
      <c r="M61" s="36">
        <f t="shared" si="21"/>
        <v>0</v>
      </c>
      <c r="N61" s="13">
        <f t="shared" si="11"/>
        <v>0</v>
      </c>
      <c r="O61" s="39">
        <f t="shared" si="22"/>
        <v>0</v>
      </c>
      <c r="P61" s="39">
        <f t="shared" si="23"/>
        <v>0</v>
      </c>
      <c r="Q61" s="2">
        <f t="shared" si="6"/>
        <v>-1</v>
      </c>
    </row>
    <row r="62" spans="1:17" x14ac:dyDescent="0.35">
      <c r="A62" s="2">
        <f>'Biomass from Ecopath'!A61</f>
        <v>51</v>
      </c>
      <c r="B62" t="str">
        <f>'Biomass from Ecopath'!B61</f>
        <v>Small_Forage_Fish</v>
      </c>
      <c r="C62">
        <f>'Biomass from Ecopath'!C61</f>
        <v>17.5</v>
      </c>
      <c r="D62" s="2">
        <v>1</v>
      </c>
      <c r="E62" s="2">
        <v>0.8</v>
      </c>
      <c r="F62" s="17">
        <f t="shared" si="0"/>
        <v>4.7176075306604164E-2</v>
      </c>
      <c r="G62" s="14">
        <f t="shared" si="7"/>
        <v>14</v>
      </c>
      <c r="H62" s="24">
        <f t="shared" si="1"/>
        <v>3.3362143461200838E-2</v>
      </c>
      <c r="I62" s="29">
        <f t="shared" si="8"/>
        <v>3.3362143461200838E-2</v>
      </c>
      <c r="J62" s="28">
        <f t="shared" si="9"/>
        <v>1</v>
      </c>
      <c r="K62" s="15">
        <f t="shared" si="2"/>
        <v>4.7619047619047616E-2</v>
      </c>
      <c r="L62" s="34" t="str">
        <f t="shared" si="10"/>
        <v>Small_Forage_Fish</v>
      </c>
      <c r="M62" s="36">
        <f t="shared" si="21"/>
        <v>2.8357821942020713E-2</v>
      </c>
      <c r="N62" s="13">
        <f t="shared" si="11"/>
        <v>2.8357821942020713E-2</v>
      </c>
      <c r="O62" s="39">
        <f t="shared" si="22"/>
        <v>1.6204469681154693E-3</v>
      </c>
      <c r="P62" s="39">
        <f t="shared" si="23"/>
        <v>8.179959100204498E-3</v>
      </c>
      <c r="Q62" s="2">
        <f t="shared" si="6"/>
        <v>-0.26137841352405727</v>
      </c>
    </row>
    <row r="63" spans="1:17" x14ac:dyDescent="0.35">
      <c r="A63" s="2">
        <f>'Biomass from Ecopath'!A62</f>
        <v>52</v>
      </c>
      <c r="B63" t="str">
        <f>'Biomass from Ecopath'!B62</f>
        <v>ZF1-ICT</v>
      </c>
      <c r="C63">
        <f>'Biomass from Ecopath'!C62</f>
        <v>1.3</v>
      </c>
      <c r="D63" s="2">
        <v>0</v>
      </c>
      <c r="E63" s="2">
        <v>1</v>
      </c>
      <c r="F63" s="17">
        <f t="shared" si="0"/>
        <v>3.5045084513477378E-3</v>
      </c>
      <c r="G63" s="14">
        <f t="shared" si="7"/>
        <v>0</v>
      </c>
      <c r="H63" s="24">
        <f t="shared" si="1"/>
        <v>0</v>
      </c>
      <c r="I63" s="29">
        <f t="shared" si="8"/>
        <v>0</v>
      </c>
      <c r="J63" s="28">
        <f t="shared" si="9"/>
        <v>0</v>
      </c>
      <c r="K63" s="15">
        <f t="shared" si="2"/>
        <v>0</v>
      </c>
      <c r="L63" s="34" t="str">
        <f t="shared" si="10"/>
        <v>ZF1-ICT</v>
      </c>
      <c r="M63" s="36">
        <f t="shared" si="21"/>
        <v>0</v>
      </c>
      <c r="N63" s="13">
        <f t="shared" si="11"/>
        <v>0</v>
      </c>
      <c r="O63" s="39">
        <f t="shared" si="22"/>
        <v>0</v>
      </c>
      <c r="P63" s="39">
        <f t="shared" si="23"/>
        <v>0</v>
      </c>
      <c r="Q63" s="2">
        <f t="shared" si="6"/>
        <v>-1</v>
      </c>
    </row>
    <row r="64" spans="1:17" x14ac:dyDescent="0.35">
      <c r="A64" s="2">
        <f>'Biomass from Ecopath'!A63</f>
        <v>53</v>
      </c>
      <c r="B64" t="str">
        <f>'Biomass from Ecopath'!B63</f>
        <v>ZC1-EUP</v>
      </c>
      <c r="C64">
        <f>'Biomass from Ecopath'!C63</f>
        <v>11.7</v>
      </c>
      <c r="D64" s="2">
        <v>1</v>
      </c>
      <c r="E64" s="2">
        <v>25</v>
      </c>
      <c r="F64" s="17">
        <f t="shared" si="0"/>
        <v>3.1540576062129635E-2</v>
      </c>
      <c r="G64" s="14">
        <f t="shared" si="7"/>
        <v>292.5</v>
      </c>
      <c r="H64" s="24">
        <f t="shared" si="1"/>
        <v>0.69703049731437472</v>
      </c>
      <c r="I64" s="29">
        <f t="shared" si="8"/>
        <v>0.69703049731437472</v>
      </c>
      <c r="J64" s="28">
        <f t="shared" si="9"/>
        <v>1</v>
      </c>
      <c r="K64" s="15">
        <f t="shared" si="2"/>
        <v>4.7619047619047616E-2</v>
      </c>
      <c r="L64" s="34" t="str">
        <f t="shared" si="10"/>
        <v>ZC1-EUP</v>
      </c>
      <c r="M64" s="36">
        <f t="shared" si="21"/>
        <v>0.59247592271721849</v>
      </c>
      <c r="N64" s="13">
        <f t="shared" si="11"/>
        <v>0.59247592271721849</v>
      </c>
      <c r="O64" s="39">
        <f t="shared" si="22"/>
        <v>5.0638967753608426E-2</v>
      </c>
      <c r="P64" s="39">
        <f t="shared" si="23"/>
        <v>0.2556237218813906</v>
      </c>
      <c r="Q64" s="2">
        <f t="shared" si="6"/>
        <v>0.92120359346249592</v>
      </c>
    </row>
    <row r="65" spans="1:17" x14ac:dyDescent="0.35">
      <c r="A65" s="2">
        <f>'Biomass from Ecopath'!A64</f>
        <v>54</v>
      </c>
      <c r="B65" t="str">
        <f>'Biomass from Ecopath'!B64</f>
        <v>ZC2-AMP</v>
      </c>
      <c r="C65">
        <f>'Biomass from Ecopath'!C64</f>
        <v>4.8</v>
      </c>
      <c r="D65" s="2">
        <v>1</v>
      </c>
      <c r="E65" s="2">
        <v>1</v>
      </c>
      <c r="F65" s="17">
        <f t="shared" si="0"/>
        <v>1.2939723512668569E-2</v>
      </c>
      <c r="G65" s="14">
        <f t="shared" si="7"/>
        <v>4.8</v>
      </c>
      <c r="H65" s="24">
        <f t="shared" si="1"/>
        <v>1.143844918669743E-2</v>
      </c>
      <c r="I65" s="29">
        <f t="shared" si="8"/>
        <v>1.143844918669743E-2</v>
      </c>
      <c r="J65" s="28">
        <f t="shared" si="9"/>
        <v>1</v>
      </c>
      <c r="K65" s="15">
        <f t="shared" si="2"/>
        <v>4.7619047619047616E-2</v>
      </c>
      <c r="L65" s="34" t="str">
        <f t="shared" si="10"/>
        <v>ZC2-AMP</v>
      </c>
      <c r="M65" s="36">
        <f t="shared" si="21"/>
        <v>9.7226818086928145E-3</v>
      </c>
      <c r="N65" s="13">
        <f t="shared" si="11"/>
        <v>9.7226818086928145E-3</v>
      </c>
      <c r="O65" s="39">
        <f t="shared" si="22"/>
        <v>2.0255587101443364E-3</v>
      </c>
      <c r="P65" s="39">
        <f t="shared" si="23"/>
        <v>1.0224948875255621E-2</v>
      </c>
      <c r="Q65" s="2">
        <f t="shared" si="6"/>
        <v>-0.15375446960667477</v>
      </c>
    </row>
    <row r="66" spans="1:17" x14ac:dyDescent="0.35">
      <c r="A66" s="2">
        <f>'Biomass from Ecopath'!A65</f>
        <v>55</v>
      </c>
      <c r="B66" t="str">
        <f>'Biomass from Ecopath'!B65</f>
        <v>ZC3-DEC</v>
      </c>
      <c r="C66">
        <f>'Biomass from Ecopath'!C65</f>
        <v>2.6</v>
      </c>
      <c r="D66" s="2">
        <v>1</v>
      </c>
      <c r="E66" s="2">
        <v>0.5</v>
      </c>
      <c r="F66" s="17">
        <f t="shared" si="0"/>
        <v>7.0090169026954755E-3</v>
      </c>
      <c r="G66" s="14">
        <f t="shared" si="7"/>
        <v>1.3</v>
      </c>
      <c r="H66" s="24">
        <f t="shared" si="1"/>
        <v>3.0979133213972212E-3</v>
      </c>
      <c r="I66" s="29">
        <f t="shared" si="8"/>
        <v>3.0979133213972212E-3</v>
      </c>
      <c r="J66" s="28">
        <f t="shared" si="9"/>
        <v>1</v>
      </c>
      <c r="K66" s="15">
        <f t="shared" si="2"/>
        <v>4.7619047619047616E-2</v>
      </c>
      <c r="L66" s="34" t="str">
        <f t="shared" si="10"/>
        <v>ZC3-DEC</v>
      </c>
      <c r="M66" s="36">
        <f t="shared" si="21"/>
        <v>2.6332263231876379E-3</v>
      </c>
      <c r="N66" s="13">
        <f t="shared" si="11"/>
        <v>2.6332263231876379E-3</v>
      </c>
      <c r="O66" s="39">
        <f t="shared" si="22"/>
        <v>1.0127793550721684E-3</v>
      </c>
      <c r="P66" s="39">
        <f t="shared" si="23"/>
        <v>5.1124744376278113E-3</v>
      </c>
      <c r="Q66" s="2">
        <f t="shared" si="6"/>
        <v>-0.46536144578313254</v>
      </c>
    </row>
    <row r="67" spans="1:17" x14ac:dyDescent="0.35">
      <c r="A67" s="2">
        <f>'Biomass from Ecopath'!A66</f>
        <v>56</v>
      </c>
      <c r="B67" t="str">
        <f>'Biomass from Ecopath'!B66</f>
        <v>ZC4-CLG</v>
      </c>
      <c r="C67">
        <f>'Biomass from Ecopath'!C66</f>
        <v>8</v>
      </c>
      <c r="D67" s="2">
        <v>1</v>
      </c>
      <c r="E67" s="2">
        <v>0.5</v>
      </c>
      <c r="F67" s="17">
        <f t="shared" si="0"/>
        <v>2.1566205854447618E-2</v>
      </c>
      <c r="G67" s="14">
        <f t="shared" si="7"/>
        <v>4</v>
      </c>
      <c r="H67" s="24">
        <f t="shared" si="1"/>
        <v>9.5320409889145252E-3</v>
      </c>
      <c r="I67" s="29">
        <f t="shared" si="8"/>
        <v>9.5320409889145252E-3</v>
      </c>
      <c r="J67" s="28">
        <f t="shared" si="9"/>
        <v>1</v>
      </c>
      <c r="K67" s="15">
        <f t="shared" si="2"/>
        <v>4.7619047619047616E-2</v>
      </c>
      <c r="L67" s="34" t="str">
        <f t="shared" si="10"/>
        <v>ZC4-CLG</v>
      </c>
      <c r="M67" s="36">
        <f t="shared" si="21"/>
        <v>8.1022348405773454E-3</v>
      </c>
      <c r="N67" s="13">
        <f t="shared" si="11"/>
        <v>8.1022348405773454E-3</v>
      </c>
      <c r="O67" s="39">
        <f t="shared" si="22"/>
        <v>1.0127793550721682E-3</v>
      </c>
      <c r="P67" s="39">
        <f t="shared" si="23"/>
        <v>5.1124744376278104E-3</v>
      </c>
      <c r="Q67" s="2">
        <f t="shared" si="6"/>
        <v>-0.4653614457831326</v>
      </c>
    </row>
    <row r="68" spans="1:17" x14ac:dyDescent="0.35">
      <c r="A68" s="2">
        <f>'Biomass from Ecopath'!A67</f>
        <v>57</v>
      </c>
      <c r="B68" t="str">
        <f>'Biomass from Ecopath'!B67</f>
        <v>ZC5-CSM</v>
      </c>
      <c r="C68">
        <f>'Biomass from Ecopath'!C67</f>
        <v>12.1</v>
      </c>
      <c r="D68" s="2">
        <v>0</v>
      </c>
      <c r="E68" s="2">
        <v>1</v>
      </c>
      <c r="F68" s="17">
        <f t="shared" si="0"/>
        <v>3.2618886354852022E-2</v>
      </c>
      <c r="G68" s="14">
        <f t="shared" si="7"/>
        <v>0</v>
      </c>
      <c r="H68" s="24">
        <f t="shared" si="1"/>
        <v>0</v>
      </c>
      <c r="I68" s="29">
        <f t="shared" si="8"/>
        <v>0</v>
      </c>
      <c r="J68" s="28">
        <f t="shared" si="9"/>
        <v>0</v>
      </c>
      <c r="K68" s="15">
        <f t="shared" si="2"/>
        <v>0</v>
      </c>
      <c r="L68" s="34" t="str">
        <f t="shared" si="10"/>
        <v>ZC5-CSM</v>
      </c>
      <c r="M68" s="36">
        <f t="shared" si="21"/>
        <v>0</v>
      </c>
      <c r="N68" s="13">
        <f t="shared" si="11"/>
        <v>0</v>
      </c>
      <c r="O68" s="39">
        <f t="shared" si="22"/>
        <v>0</v>
      </c>
      <c r="P68" s="39">
        <f t="shared" si="23"/>
        <v>0</v>
      </c>
      <c r="Q68" s="2">
        <f t="shared" si="6"/>
        <v>-1</v>
      </c>
    </row>
    <row r="69" spans="1:17" x14ac:dyDescent="0.35">
      <c r="A69" s="2">
        <f>'Biomass from Ecopath'!A68</f>
        <v>58</v>
      </c>
      <c r="B69" t="str">
        <f>'Biomass from Ecopath'!B68</f>
        <v>ZS1-JEL</v>
      </c>
      <c r="C69">
        <f>'Biomass from Ecopath'!C68</f>
        <v>3</v>
      </c>
      <c r="D69" s="2">
        <v>0</v>
      </c>
      <c r="E69" s="2">
        <v>1</v>
      </c>
      <c r="F69" s="17">
        <f t="shared" ref="F69:F83" si="24">C69/$C$88</f>
        <v>8.0873271954178556E-3</v>
      </c>
      <c r="G69" s="14">
        <f t="shared" si="7"/>
        <v>0</v>
      </c>
      <c r="H69" s="24">
        <f t="shared" ref="H69:H83" si="25">G69/$G$88</f>
        <v>0</v>
      </c>
      <c r="I69" s="29">
        <f t="shared" si="8"/>
        <v>0</v>
      </c>
      <c r="J69" s="28">
        <f t="shared" si="9"/>
        <v>0</v>
      </c>
      <c r="K69" s="15">
        <f t="shared" ref="K69:K83" si="26">J69/$J$88</f>
        <v>0</v>
      </c>
      <c r="L69" s="34" t="str">
        <f t="shared" si="10"/>
        <v>ZS1-JEL</v>
      </c>
      <c r="M69" s="36">
        <f t="shared" si="21"/>
        <v>0</v>
      </c>
      <c r="N69" s="13">
        <f t="shared" si="11"/>
        <v>0</v>
      </c>
      <c r="O69" s="39">
        <f t="shared" si="22"/>
        <v>0</v>
      </c>
      <c r="P69" s="39">
        <f t="shared" si="23"/>
        <v>0</v>
      </c>
      <c r="Q69" s="2">
        <f t="shared" ref="Q69:Q83" si="27">($A$83*P69-1)/(($A$83-2)*P69+1)</f>
        <v>-1</v>
      </c>
    </row>
    <row r="70" spans="1:17" x14ac:dyDescent="0.35">
      <c r="A70" s="2">
        <f>'Biomass from Ecopath'!A69</f>
        <v>59</v>
      </c>
      <c r="B70" t="str">
        <f>'Biomass from Ecopath'!B69</f>
        <v>ZS2-CTH</v>
      </c>
      <c r="C70">
        <f>'Biomass from Ecopath'!C69</f>
        <v>9.8000000000000007</v>
      </c>
      <c r="D70" s="2">
        <v>0</v>
      </c>
      <c r="E70" s="2">
        <v>1</v>
      </c>
      <c r="F70" s="17">
        <f t="shared" si="24"/>
        <v>2.6418602171698332E-2</v>
      </c>
      <c r="G70" s="14">
        <f t="shared" si="7"/>
        <v>0</v>
      </c>
      <c r="H70" s="24">
        <f t="shared" si="25"/>
        <v>0</v>
      </c>
      <c r="I70" s="29">
        <f t="shared" si="8"/>
        <v>0</v>
      </c>
      <c r="J70" s="28">
        <f t="shared" si="9"/>
        <v>0</v>
      </c>
      <c r="K70" s="15">
        <f t="shared" si="26"/>
        <v>0</v>
      </c>
      <c r="L70" s="34" t="str">
        <f t="shared" si="10"/>
        <v>ZS2-CTH</v>
      </c>
      <c r="M70" s="36">
        <f t="shared" si="21"/>
        <v>0</v>
      </c>
      <c r="N70" s="13">
        <f t="shared" si="11"/>
        <v>0</v>
      </c>
      <c r="O70" s="39">
        <f t="shared" si="22"/>
        <v>0</v>
      </c>
      <c r="P70" s="39">
        <f t="shared" si="23"/>
        <v>0</v>
      </c>
      <c r="Q70" s="2">
        <f t="shared" si="27"/>
        <v>-1</v>
      </c>
    </row>
    <row r="71" spans="1:17" x14ac:dyDescent="0.35">
      <c r="A71" s="2">
        <f>'Biomass from Ecopath'!A70</f>
        <v>60</v>
      </c>
      <c r="B71" t="str">
        <f>'Biomass from Ecopath'!B70</f>
        <v>ZS3-CHA</v>
      </c>
      <c r="C71">
        <f>'Biomass from Ecopath'!C70</f>
        <v>6.8</v>
      </c>
      <c r="D71" s="2">
        <v>0</v>
      </c>
      <c r="E71" s="2">
        <v>1</v>
      </c>
      <c r="F71" s="17">
        <f t="shared" si="24"/>
        <v>1.8331274976280475E-2</v>
      </c>
      <c r="G71" s="14">
        <f t="shared" si="7"/>
        <v>0</v>
      </c>
      <c r="H71" s="24">
        <f t="shared" si="25"/>
        <v>0</v>
      </c>
      <c r="I71" s="29">
        <f t="shared" si="8"/>
        <v>0</v>
      </c>
      <c r="J71" s="28">
        <f t="shared" si="9"/>
        <v>0</v>
      </c>
      <c r="K71" s="15">
        <f t="shared" si="26"/>
        <v>0</v>
      </c>
      <c r="L71" s="34" t="str">
        <f t="shared" si="10"/>
        <v>ZS3-CHA</v>
      </c>
      <c r="M71" s="36">
        <f t="shared" si="21"/>
        <v>0</v>
      </c>
      <c r="N71" s="13">
        <f t="shared" si="11"/>
        <v>0</v>
      </c>
      <c r="O71" s="39">
        <f t="shared" si="22"/>
        <v>0</v>
      </c>
      <c r="P71" s="39">
        <f t="shared" si="23"/>
        <v>0</v>
      </c>
      <c r="Q71" s="2">
        <f t="shared" si="27"/>
        <v>-1</v>
      </c>
    </row>
    <row r="72" spans="1:17" x14ac:dyDescent="0.35">
      <c r="A72" s="2">
        <f>'Biomass from Ecopath'!A71</f>
        <v>61</v>
      </c>
      <c r="B72" t="str">
        <f>'Biomass from Ecopath'!B71</f>
        <v>ZS4-LAR</v>
      </c>
      <c r="C72">
        <f>'Biomass from Ecopath'!C71</f>
        <v>3.3</v>
      </c>
      <c r="D72" s="2">
        <v>0</v>
      </c>
      <c r="E72" s="2">
        <v>1</v>
      </c>
      <c r="F72" s="17">
        <f t="shared" si="24"/>
        <v>8.8960599149596423E-3</v>
      </c>
      <c r="G72" s="14">
        <f t="shared" si="7"/>
        <v>0</v>
      </c>
      <c r="H72" s="24">
        <f t="shared" si="25"/>
        <v>0</v>
      </c>
      <c r="I72" s="29">
        <f t="shared" si="8"/>
        <v>0</v>
      </c>
      <c r="J72" s="28">
        <f t="shared" si="9"/>
        <v>0</v>
      </c>
      <c r="K72" s="15">
        <f t="shared" si="26"/>
        <v>0</v>
      </c>
      <c r="L72" s="34" t="str">
        <f t="shared" si="10"/>
        <v>ZS4-LAR</v>
      </c>
      <c r="M72" s="36">
        <f t="shared" si="21"/>
        <v>0</v>
      </c>
      <c r="N72" s="13">
        <f t="shared" si="11"/>
        <v>0</v>
      </c>
      <c r="O72" s="39">
        <f t="shared" si="22"/>
        <v>0</v>
      </c>
      <c r="P72" s="39">
        <f t="shared" si="23"/>
        <v>0</v>
      </c>
      <c r="Q72" s="2">
        <f t="shared" si="27"/>
        <v>-1</v>
      </c>
    </row>
    <row r="73" spans="1:17" x14ac:dyDescent="0.35">
      <c r="A73" s="2">
        <f>'Biomass from Ecopath'!A72</f>
        <v>62</v>
      </c>
      <c r="B73" t="str">
        <f>'Biomass from Ecopath'!B72</f>
        <v>PZ1-CIL</v>
      </c>
      <c r="C73">
        <f>'Biomass from Ecopath'!C72</f>
        <v>9</v>
      </c>
      <c r="D73" s="2">
        <v>0</v>
      </c>
      <c r="E73" s="2">
        <v>1</v>
      </c>
      <c r="F73" s="17">
        <f t="shared" si="24"/>
        <v>2.4261981586253568E-2</v>
      </c>
      <c r="G73" s="14">
        <f t="shared" ref="G73:G83" si="28">C73*D73*E73</f>
        <v>0</v>
      </c>
      <c r="H73" s="24">
        <f t="shared" si="25"/>
        <v>0</v>
      </c>
      <c r="I73" s="29">
        <f t="shared" ref="I73:I83" si="29">H73</f>
        <v>0</v>
      </c>
      <c r="J73" s="28">
        <f t="shared" ref="J73:J83" si="30">IF(G73=0,0,H73/I73)</f>
        <v>0</v>
      </c>
      <c r="K73" s="15">
        <f t="shared" si="26"/>
        <v>0</v>
      </c>
      <c r="L73" s="34" t="str">
        <f t="shared" ref="L73:L83" si="31">B73</f>
        <v>PZ1-CIL</v>
      </c>
      <c r="M73" s="36">
        <f t="shared" si="21"/>
        <v>0</v>
      </c>
      <c r="N73" s="13">
        <f t="shared" ref="N73:N83" si="32">M73</f>
        <v>0</v>
      </c>
      <c r="O73" s="39">
        <f t="shared" si="22"/>
        <v>0</v>
      </c>
      <c r="P73" s="39">
        <f t="shared" si="23"/>
        <v>0</v>
      </c>
      <c r="Q73" s="2">
        <f t="shared" si="27"/>
        <v>-1</v>
      </c>
    </row>
    <row r="74" spans="1:17" x14ac:dyDescent="0.35">
      <c r="A74" s="2">
        <f>'Biomass from Ecopath'!A73</f>
        <v>63</v>
      </c>
      <c r="B74" t="str">
        <f>'Biomass from Ecopath'!B73</f>
        <v>PZ2-DIN</v>
      </c>
      <c r="C74">
        <f>'Biomass from Ecopath'!C73</f>
        <v>10</v>
      </c>
      <c r="D74" s="2">
        <v>0</v>
      </c>
      <c r="E74" s="2">
        <v>1</v>
      </c>
      <c r="F74" s="17">
        <f t="shared" si="24"/>
        <v>2.6957757318059522E-2</v>
      </c>
      <c r="G74" s="14">
        <f t="shared" si="28"/>
        <v>0</v>
      </c>
      <c r="H74" s="24">
        <f t="shared" si="25"/>
        <v>0</v>
      </c>
      <c r="I74" s="29">
        <f t="shared" si="29"/>
        <v>0</v>
      </c>
      <c r="J74" s="28">
        <f t="shared" si="30"/>
        <v>0</v>
      </c>
      <c r="K74" s="15">
        <f t="shared" si="26"/>
        <v>0</v>
      </c>
      <c r="L74" s="34" t="str">
        <f t="shared" si="31"/>
        <v>PZ2-DIN</v>
      </c>
      <c r="M74" s="36">
        <f t="shared" si="21"/>
        <v>0</v>
      </c>
      <c r="N74" s="13">
        <f t="shared" si="32"/>
        <v>0</v>
      </c>
      <c r="O74" s="39">
        <f t="shared" si="22"/>
        <v>0</v>
      </c>
      <c r="P74" s="39">
        <f t="shared" si="23"/>
        <v>0</v>
      </c>
      <c r="Q74" s="2">
        <f t="shared" si="27"/>
        <v>-1</v>
      </c>
    </row>
    <row r="75" spans="1:17" x14ac:dyDescent="0.35">
      <c r="A75" s="2">
        <f>'Biomass from Ecopath'!A74</f>
        <v>64</v>
      </c>
      <c r="B75" t="str">
        <f>'Biomass from Ecopath'!B74</f>
        <v>PZ3-HNF</v>
      </c>
      <c r="C75">
        <f>'Biomass from Ecopath'!C74</f>
        <v>5</v>
      </c>
      <c r="D75" s="2">
        <v>0</v>
      </c>
      <c r="E75" s="2">
        <v>1</v>
      </c>
      <c r="F75" s="17">
        <f t="shared" si="24"/>
        <v>1.3478878659029761E-2</v>
      </c>
      <c r="G75" s="14">
        <f t="shared" si="28"/>
        <v>0</v>
      </c>
      <c r="H75" s="24">
        <f t="shared" si="25"/>
        <v>0</v>
      </c>
      <c r="I75" s="29">
        <f t="shared" si="29"/>
        <v>0</v>
      </c>
      <c r="J75" s="28">
        <f t="shared" si="30"/>
        <v>0</v>
      </c>
      <c r="K75" s="15">
        <f t="shared" si="26"/>
        <v>0</v>
      </c>
      <c r="L75" s="34" t="str">
        <f t="shared" si="31"/>
        <v>PZ3-HNF</v>
      </c>
      <c r="M75" s="36">
        <f t="shared" si="21"/>
        <v>0</v>
      </c>
      <c r="N75" s="13">
        <f t="shared" si="32"/>
        <v>0</v>
      </c>
      <c r="O75" s="39">
        <f t="shared" si="22"/>
        <v>0</v>
      </c>
      <c r="P75" s="39">
        <f t="shared" si="23"/>
        <v>0</v>
      </c>
      <c r="Q75" s="2">
        <f t="shared" si="27"/>
        <v>-1</v>
      </c>
    </row>
    <row r="76" spans="1:17" x14ac:dyDescent="0.35">
      <c r="A76" s="2">
        <f>'Biomass from Ecopath'!A75</f>
        <v>65</v>
      </c>
      <c r="B76" t="str">
        <f>'Biomass from Ecopath'!B75</f>
        <v>Insects</v>
      </c>
      <c r="C76">
        <f>'Biomass from Ecopath'!C75</f>
        <v>2.1</v>
      </c>
      <c r="D76" s="2">
        <v>0</v>
      </c>
      <c r="E76" s="2">
        <v>1</v>
      </c>
      <c r="F76" s="17">
        <f t="shared" si="24"/>
        <v>5.6611290367924996E-3</v>
      </c>
      <c r="G76" s="14">
        <f t="shared" si="28"/>
        <v>0</v>
      </c>
      <c r="H76" s="24">
        <f t="shared" si="25"/>
        <v>0</v>
      </c>
      <c r="I76" s="29">
        <f t="shared" si="29"/>
        <v>0</v>
      </c>
      <c r="J76" s="28">
        <f t="shared" si="30"/>
        <v>0</v>
      </c>
      <c r="K76" s="15">
        <f t="shared" si="26"/>
        <v>0</v>
      </c>
      <c r="L76" s="34" t="str">
        <f t="shared" si="31"/>
        <v>Insects</v>
      </c>
      <c r="M76" s="36">
        <f t="shared" si="21"/>
        <v>0</v>
      </c>
      <c r="N76" s="13">
        <f t="shared" si="32"/>
        <v>0</v>
      </c>
      <c r="O76" s="39">
        <f t="shared" si="22"/>
        <v>0</v>
      </c>
      <c r="P76" s="39">
        <f t="shared" si="23"/>
        <v>0</v>
      </c>
      <c r="Q76" s="2">
        <f t="shared" si="27"/>
        <v>-1</v>
      </c>
    </row>
    <row r="77" spans="1:17" x14ac:dyDescent="0.35">
      <c r="A77" s="2">
        <f>'Biomass from Ecopath'!A76</f>
        <v>66</v>
      </c>
      <c r="B77" t="str">
        <f>'Biomass from Ecopath'!B76</f>
        <v>Freshwater_prey</v>
      </c>
      <c r="C77">
        <f>'Biomass from Ecopath'!C76</f>
        <v>10</v>
      </c>
      <c r="D77" s="2">
        <v>0</v>
      </c>
      <c r="E77" s="2">
        <v>1</v>
      </c>
      <c r="F77" s="17">
        <f t="shared" si="24"/>
        <v>2.6957757318059522E-2</v>
      </c>
      <c r="G77" s="14">
        <f t="shared" si="28"/>
        <v>0</v>
      </c>
      <c r="H77" s="24">
        <f t="shared" si="25"/>
        <v>0</v>
      </c>
      <c r="I77" s="29">
        <f t="shared" si="29"/>
        <v>0</v>
      </c>
      <c r="J77" s="28">
        <f t="shared" si="30"/>
        <v>0</v>
      </c>
      <c r="K77" s="15">
        <f t="shared" si="26"/>
        <v>0</v>
      </c>
      <c r="L77" s="34" t="str">
        <f t="shared" si="31"/>
        <v>Freshwater_prey</v>
      </c>
      <c r="M77" s="36">
        <f t="shared" si="21"/>
        <v>0</v>
      </c>
      <c r="N77" s="13">
        <f t="shared" si="32"/>
        <v>0</v>
      </c>
      <c r="O77" s="39">
        <f t="shared" si="22"/>
        <v>0</v>
      </c>
      <c r="P77" s="39">
        <f t="shared" si="23"/>
        <v>0</v>
      </c>
      <c r="Q77" s="2">
        <f t="shared" si="27"/>
        <v>-1</v>
      </c>
    </row>
    <row r="78" spans="1:17" x14ac:dyDescent="0.35">
      <c r="A78" s="2">
        <f>'Biomass from Ecopath'!A77</f>
        <v>67</v>
      </c>
      <c r="B78" t="str">
        <f>'Biomass from Ecopath'!B77</f>
        <v>PP1-DIA</v>
      </c>
      <c r="C78">
        <f>'Biomass from Ecopath'!C77</f>
        <v>53</v>
      </c>
      <c r="D78" s="2">
        <v>0</v>
      </c>
      <c r="E78" s="2">
        <v>1</v>
      </c>
      <c r="F78" s="17">
        <f t="shared" si="24"/>
        <v>0.14287611378571546</v>
      </c>
      <c r="G78" s="14">
        <f t="shared" si="28"/>
        <v>0</v>
      </c>
      <c r="H78" s="24">
        <f t="shared" si="25"/>
        <v>0</v>
      </c>
      <c r="I78" s="29">
        <f t="shared" si="29"/>
        <v>0</v>
      </c>
      <c r="J78" s="28">
        <f t="shared" si="30"/>
        <v>0</v>
      </c>
      <c r="K78" s="15">
        <f t="shared" si="26"/>
        <v>0</v>
      </c>
      <c r="L78" s="34" t="str">
        <f t="shared" si="31"/>
        <v>PP1-DIA</v>
      </c>
      <c r="M78" s="36">
        <f t="shared" si="21"/>
        <v>0</v>
      </c>
      <c r="N78" s="13">
        <f t="shared" si="32"/>
        <v>0</v>
      </c>
      <c r="O78" s="39">
        <f t="shared" si="22"/>
        <v>0</v>
      </c>
      <c r="P78" s="39">
        <f t="shared" si="23"/>
        <v>0</v>
      </c>
      <c r="Q78" s="2">
        <f t="shared" si="27"/>
        <v>-1</v>
      </c>
    </row>
    <row r="79" spans="1:17" x14ac:dyDescent="0.35">
      <c r="A79" s="2">
        <f>'Biomass from Ecopath'!A78</f>
        <v>68</v>
      </c>
      <c r="B79" t="str">
        <f>'Biomass from Ecopath'!B78</f>
        <v>PP2-NAN</v>
      </c>
      <c r="C79">
        <f>'Biomass from Ecopath'!C78</f>
        <v>11</v>
      </c>
      <c r="D79" s="2">
        <v>0</v>
      </c>
      <c r="E79" s="2">
        <v>1</v>
      </c>
      <c r="F79" s="17">
        <f t="shared" si="24"/>
        <v>2.9653533049865472E-2</v>
      </c>
      <c r="G79" s="14">
        <f t="shared" si="28"/>
        <v>0</v>
      </c>
      <c r="H79" s="24">
        <f t="shared" si="25"/>
        <v>0</v>
      </c>
      <c r="I79" s="29">
        <f t="shared" si="29"/>
        <v>0</v>
      </c>
      <c r="J79" s="28">
        <f t="shared" si="30"/>
        <v>0</v>
      </c>
      <c r="K79" s="15">
        <f t="shared" si="26"/>
        <v>0</v>
      </c>
      <c r="L79" s="34" t="str">
        <f t="shared" si="31"/>
        <v>PP2-NAN</v>
      </c>
      <c r="M79" s="36">
        <f t="shared" si="21"/>
        <v>0</v>
      </c>
      <c r="N79" s="13">
        <f t="shared" si="32"/>
        <v>0</v>
      </c>
      <c r="O79" s="39">
        <f t="shared" si="22"/>
        <v>0</v>
      </c>
      <c r="P79" s="39">
        <f t="shared" si="23"/>
        <v>0</v>
      </c>
      <c r="Q79" s="2">
        <f t="shared" si="27"/>
        <v>-1</v>
      </c>
    </row>
    <row r="80" spans="1:17" x14ac:dyDescent="0.35">
      <c r="A80" s="2">
        <f>'Biomass from Ecopath'!A79</f>
        <v>69</v>
      </c>
      <c r="B80" t="str">
        <f>'Biomass from Ecopath'!B79</f>
        <v>PP3-PIC</v>
      </c>
      <c r="C80">
        <f>'Biomass from Ecopath'!C79</f>
        <v>2.2999999999999998</v>
      </c>
      <c r="D80" s="2">
        <v>0</v>
      </c>
      <c r="E80" s="2">
        <v>1</v>
      </c>
      <c r="F80" s="17">
        <f t="shared" si="24"/>
        <v>6.2002841831536896E-3</v>
      </c>
      <c r="G80" s="14">
        <f t="shared" si="28"/>
        <v>0</v>
      </c>
      <c r="H80" s="24">
        <f t="shared" si="25"/>
        <v>0</v>
      </c>
      <c r="I80" s="29">
        <f t="shared" si="29"/>
        <v>0</v>
      </c>
      <c r="J80" s="28">
        <f t="shared" si="30"/>
        <v>0</v>
      </c>
      <c r="K80" s="15">
        <f t="shared" si="26"/>
        <v>0</v>
      </c>
      <c r="L80" s="34" t="str">
        <f t="shared" si="31"/>
        <v>PP3-PIC</v>
      </c>
      <c r="M80" s="36">
        <f t="shared" si="21"/>
        <v>0</v>
      </c>
      <c r="N80" s="13">
        <f t="shared" si="32"/>
        <v>0</v>
      </c>
      <c r="O80" s="39">
        <f t="shared" si="22"/>
        <v>0</v>
      </c>
      <c r="P80" s="39">
        <f t="shared" si="23"/>
        <v>0</v>
      </c>
      <c r="Q80" s="2">
        <f t="shared" si="27"/>
        <v>-1</v>
      </c>
    </row>
    <row r="81" spans="1:17" x14ac:dyDescent="0.35">
      <c r="A81" s="2">
        <f>'Biomass from Ecopath'!A80</f>
        <v>70</v>
      </c>
      <c r="B81" t="str">
        <f>'Biomass from Ecopath'!B80</f>
        <v>BA1-BAC</v>
      </c>
      <c r="C81">
        <f>'Biomass from Ecopath'!C80</f>
        <v>4</v>
      </c>
      <c r="D81" s="2">
        <v>0</v>
      </c>
      <c r="E81" s="2">
        <v>1</v>
      </c>
      <c r="F81" s="17">
        <f t="shared" si="24"/>
        <v>1.0783102927223809E-2</v>
      </c>
      <c r="G81" s="14">
        <f t="shared" si="28"/>
        <v>0</v>
      </c>
      <c r="H81" s="24">
        <f t="shared" si="25"/>
        <v>0</v>
      </c>
      <c r="I81" s="29">
        <f t="shared" si="29"/>
        <v>0</v>
      </c>
      <c r="J81" s="28">
        <f t="shared" si="30"/>
        <v>0</v>
      </c>
      <c r="K81" s="15">
        <f t="shared" si="26"/>
        <v>0</v>
      </c>
      <c r="L81" s="34" t="str">
        <f t="shared" si="31"/>
        <v>BA1-BAC</v>
      </c>
      <c r="M81" s="36">
        <f t="shared" si="21"/>
        <v>0</v>
      </c>
      <c r="N81" s="13">
        <f t="shared" si="32"/>
        <v>0</v>
      </c>
      <c r="O81" s="39">
        <f t="shared" si="22"/>
        <v>0</v>
      </c>
      <c r="P81" s="39">
        <f t="shared" si="23"/>
        <v>0</v>
      </c>
      <c r="Q81" s="2">
        <f t="shared" si="27"/>
        <v>-1</v>
      </c>
    </row>
    <row r="82" spans="1:17" x14ac:dyDescent="0.35">
      <c r="A82" s="2">
        <f>'Biomass from Ecopath'!A81</f>
        <v>71</v>
      </c>
      <c r="B82" t="str">
        <f>'Biomass from Ecopath'!B81</f>
        <v>DET_Close</v>
      </c>
      <c r="C82">
        <f>'Biomass from Ecopath'!C81</f>
        <v>60</v>
      </c>
      <c r="D82" s="2">
        <v>0</v>
      </c>
      <c r="E82" s="2">
        <v>1</v>
      </c>
      <c r="F82" s="17">
        <f t="shared" si="24"/>
        <v>0.16174654390835713</v>
      </c>
      <c r="G82" s="14">
        <f t="shared" si="28"/>
        <v>0</v>
      </c>
      <c r="H82" s="24">
        <f t="shared" si="25"/>
        <v>0</v>
      </c>
      <c r="I82" s="29">
        <f t="shared" si="29"/>
        <v>0</v>
      </c>
      <c r="J82" s="28">
        <f t="shared" si="30"/>
        <v>0</v>
      </c>
      <c r="K82" s="15">
        <f t="shared" si="26"/>
        <v>0</v>
      </c>
      <c r="L82" s="34" t="str">
        <f t="shared" si="31"/>
        <v>DET_Close</v>
      </c>
      <c r="M82" s="36">
        <f t="shared" si="21"/>
        <v>0</v>
      </c>
      <c r="N82" s="13">
        <f t="shared" si="32"/>
        <v>0</v>
      </c>
      <c r="O82" s="39">
        <f t="shared" si="22"/>
        <v>0</v>
      </c>
      <c r="P82" s="39">
        <f t="shared" si="23"/>
        <v>0</v>
      </c>
      <c r="Q82" s="2">
        <f t="shared" si="27"/>
        <v>-1</v>
      </c>
    </row>
    <row r="83" spans="1:17" x14ac:dyDescent="0.35">
      <c r="A83" s="10">
        <f>'Biomass from Ecopath'!A82</f>
        <v>72</v>
      </c>
      <c r="B83" s="11" t="str">
        <f>'Biomass from Ecopath'!B82</f>
        <v>DET_Real</v>
      </c>
      <c r="C83" s="11">
        <f>'Biomass from Ecopath'!C82</f>
        <v>60</v>
      </c>
      <c r="D83" s="10">
        <v>0</v>
      </c>
      <c r="E83" s="10">
        <v>0.2</v>
      </c>
      <c r="F83" s="19">
        <f t="shared" si="24"/>
        <v>0.16174654390835713</v>
      </c>
      <c r="G83" s="21">
        <f t="shared" si="28"/>
        <v>0</v>
      </c>
      <c r="H83" s="26">
        <f t="shared" si="25"/>
        <v>0</v>
      </c>
      <c r="I83" s="32">
        <f t="shared" si="29"/>
        <v>0</v>
      </c>
      <c r="J83" s="33">
        <f t="shared" si="30"/>
        <v>0</v>
      </c>
      <c r="K83" s="46">
        <f t="shared" si="26"/>
        <v>0</v>
      </c>
      <c r="L83" s="34" t="str">
        <f t="shared" si="31"/>
        <v>DET_Real</v>
      </c>
      <c r="M83" s="36">
        <f t="shared" si="21"/>
        <v>0</v>
      </c>
      <c r="N83" s="13">
        <f t="shared" si="32"/>
        <v>0</v>
      </c>
      <c r="O83" s="43">
        <f t="shared" si="22"/>
        <v>0</v>
      </c>
      <c r="P83" s="43">
        <f t="shared" si="23"/>
        <v>0</v>
      </c>
      <c r="Q83" s="2">
        <f t="shared" si="27"/>
        <v>-1</v>
      </c>
    </row>
    <row r="84" spans="1:17" x14ac:dyDescent="0.35">
      <c r="A84" s="3"/>
      <c r="B84" s="1"/>
      <c r="C84" s="1"/>
      <c r="D84" s="1"/>
      <c r="E84" s="1"/>
      <c r="F84" s="1"/>
      <c r="G84" s="1"/>
      <c r="H84" s="1"/>
      <c r="I84" s="3"/>
      <c r="J84" s="3"/>
      <c r="K84" s="1"/>
      <c r="L84" s="1"/>
      <c r="M84" s="1"/>
      <c r="N84" s="1"/>
      <c r="O84" s="42"/>
      <c r="P84" s="42"/>
      <c r="Q84" s="1"/>
    </row>
    <row r="86" spans="1:17" x14ac:dyDescent="0.35">
      <c r="O86" s="42" t="s">
        <v>126</v>
      </c>
      <c r="P86" s="42"/>
    </row>
    <row r="87" spans="1:17" x14ac:dyDescent="0.35">
      <c r="B87" s="1"/>
      <c r="C87" s="4" t="s">
        <v>109</v>
      </c>
      <c r="D87" s="4" t="s">
        <v>112</v>
      </c>
      <c r="E87" s="4"/>
      <c r="F87" s="4" t="s">
        <v>111</v>
      </c>
      <c r="G87" s="4" t="s">
        <v>108</v>
      </c>
      <c r="H87" s="5" t="s">
        <v>110</v>
      </c>
      <c r="J87" s="4" t="s">
        <v>120</v>
      </c>
      <c r="M87" t="s">
        <v>107</v>
      </c>
      <c r="O87" s="39">
        <f>SUM(O5:O83)</f>
        <v>0.19809964185211615</v>
      </c>
    </row>
    <row r="88" spans="1:17" x14ac:dyDescent="0.35">
      <c r="B88" s="6" t="s">
        <v>107</v>
      </c>
      <c r="C88" s="16">
        <f>SUM(C5:C83)</f>
        <v>370.95073904018</v>
      </c>
      <c r="D88" s="3">
        <f>SUM(D5:D83)</f>
        <v>21</v>
      </c>
      <c r="E88" s="3"/>
      <c r="F88" s="27">
        <f>SUM(F5:F83)</f>
        <v>1.0000000000000002</v>
      </c>
      <c r="G88" s="23">
        <f>SUM(G5:G83)</f>
        <v>419.63730586680003</v>
      </c>
      <c r="H88" s="27">
        <f>SUM(H5:H83)</f>
        <v>1</v>
      </c>
      <c r="I88" s="27"/>
      <c r="J88" s="27">
        <f>SUM(J5:J83)</f>
        <v>21</v>
      </c>
      <c r="K88" s="27"/>
      <c r="L88" s="27"/>
      <c r="M88" s="27">
        <f>SUM(M5:M83)</f>
        <v>0.85</v>
      </c>
    </row>
  </sheetData>
  <conditionalFormatting sqref="M5:M8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3BC3-C3C9-422B-9B67-D91329766153}">
  <dimension ref="A2:Q88"/>
  <sheetViews>
    <sheetView topLeftCell="I1" zoomScale="94" workbookViewId="0">
      <selection sqref="A1:A1048576"/>
    </sheetView>
  </sheetViews>
  <sheetFormatPr defaultRowHeight="14.5" x14ac:dyDescent="0.35"/>
  <cols>
    <col min="1" max="1" width="15" style="2" customWidth="1"/>
    <col min="2" max="2" width="21.81640625" customWidth="1"/>
    <col min="3" max="3" width="12.90625" customWidth="1"/>
    <col min="4" max="4" width="12.36328125" customWidth="1"/>
    <col min="5" max="5" width="17.81640625" style="2" customWidth="1"/>
    <col min="6" max="6" width="17.36328125" style="2" customWidth="1"/>
    <col min="7" max="7" width="16.7265625" style="2" customWidth="1"/>
    <col min="8" max="8" width="14.1796875" customWidth="1"/>
    <col min="9" max="9" width="18.54296875" style="2" customWidth="1"/>
    <col min="10" max="10" width="12.7265625" style="2" customWidth="1"/>
    <col min="11" max="11" width="14.26953125" customWidth="1"/>
    <col min="12" max="12" width="21.36328125" customWidth="1"/>
    <col min="13" max="13" width="14.54296875" customWidth="1"/>
    <col min="14" max="14" width="18" customWidth="1"/>
    <col min="15" max="16" width="15.7265625" style="39" customWidth="1"/>
    <col min="17" max="17" width="22.54296875" customWidth="1"/>
  </cols>
  <sheetData>
    <row r="2" spans="1:17" x14ac:dyDescent="0.35">
      <c r="E2" s="3" t="s">
        <v>96</v>
      </c>
      <c r="F2" s="3">
        <v>0.1</v>
      </c>
    </row>
    <row r="3" spans="1:17" x14ac:dyDescent="0.35">
      <c r="I3" s="3" t="s">
        <v>113</v>
      </c>
      <c r="O3" s="42" t="s">
        <v>122</v>
      </c>
    </row>
    <row r="4" spans="1:17" ht="58" x14ac:dyDescent="0.35">
      <c r="A4" s="4" t="s">
        <v>95</v>
      </c>
      <c r="B4" s="5" t="s">
        <v>91</v>
      </c>
      <c r="C4" s="7" t="s">
        <v>98</v>
      </c>
      <c r="D4" s="4" t="s">
        <v>97</v>
      </c>
      <c r="E4" s="7" t="s">
        <v>99</v>
      </c>
      <c r="F4" s="7" t="s">
        <v>100</v>
      </c>
      <c r="G4" s="7" t="s">
        <v>101</v>
      </c>
      <c r="H4" s="7" t="s">
        <v>102</v>
      </c>
      <c r="I4" s="7" t="s">
        <v>121</v>
      </c>
      <c r="J4" s="7" t="s">
        <v>114</v>
      </c>
      <c r="K4" s="7" t="s">
        <v>103</v>
      </c>
      <c r="L4" s="7" t="s">
        <v>125</v>
      </c>
      <c r="M4" s="7" t="s">
        <v>104</v>
      </c>
      <c r="N4" s="38" t="s">
        <v>123</v>
      </c>
      <c r="O4" s="40" t="s">
        <v>127</v>
      </c>
      <c r="P4" s="47" t="s">
        <v>128</v>
      </c>
      <c r="Q4" s="38" t="s">
        <v>129</v>
      </c>
    </row>
    <row r="5" spans="1:17" x14ac:dyDescent="0.35">
      <c r="A5" s="2">
        <f>'Biomass from Ecopath'!A4</f>
        <v>1</v>
      </c>
      <c r="B5" t="str">
        <f>'Biomass from Ecopath'!B4</f>
        <v>Orca-WCT</v>
      </c>
      <c r="C5">
        <f>'Biomass from Ecopath'!C4</f>
        <v>2.5999999999999998E-4</v>
      </c>
      <c r="D5" s="2">
        <v>0</v>
      </c>
      <c r="E5" s="2">
        <v>1</v>
      </c>
      <c r="F5" s="17">
        <f t="shared" ref="F5:F68" si="0">C5/$C$88</f>
        <v>7.0090169026954751E-7</v>
      </c>
      <c r="G5" s="14">
        <f>C5*D5*E5</f>
        <v>0</v>
      </c>
      <c r="H5" s="24">
        <f t="shared" ref="H5:H68" si="1">G5/$G$88</f>
        <v>0</v>
      </c>
      <c r="I5" s="29">
        <f>H5</f>
        <v>0</v>
      </c>
      <c r="J5" s="28">
        <f>IF(G5=0,0,H5/I5)</f>
        <v>0</v>
      </c>
      <c r="K5" s="15">
        <f t="shared" ref="K5:K11" si="2">J5/$J$88</f>
        <v>0</v>
      </c>
      <c r="L5" s="34" t="str">
        <f>B5</f>
        <v>Orca-WCT</v>
      </c>
      <c r="M5" s="36">
        <f t="shared" ref="M5:M13" si="3">I5*(1-$F$2)</f>
        <v>0</v>
      </c>
      <c r="N5" s="13">
        <f>M5</f>
        <v>0</v>
      </c>
      <c r="O5" s="39">
        <f t="shared" ref="O5:O11" si="4">M5/F5/$C$88</f>
        <v>0</v>
      </c>
      <c r="P5" s="39">
        <f t="shared" ref="P5:P11" si="5">O5/$O$87</f>
        <v>0</v>
      </c>
      <c r="Q5" s="2">
        <f t="shared" ref="Q5:Q11" si="6">($A$83*P5-1)/(($A$83-2)*P5+1)</f>
        <v>-1</v>
      </c>
    </row>
    <row r="6" spans="1:17" x14ac:dyDescent="0.35">
      <c r="A6" s="2">
        <f>'Biomass from Ecopath'!A5</f>
        <v>2</v>
      </c>
      <c r="B6" t="str">
        <f>'Biomass from Ecopath'!B5</f>
        <v>Orca-Resident</v>
      </c>
      <c r="C6">
        <f>'Biomass from Ecopath'!C5</f>
        <v>3.5000000000000001E-3</v>
      </c>
      <c r="D6" s="2">
        <v>0</v>
      </c>
      <c r="E6" s="2">
        <v>1</v>
      </c>
      <c r="F6" s="17">
        <f t="shared" si="0"/>
        <v>9.4352150613208334E-6</v>
      </c>
      <c r="G6" s="14">
        <f t="shared" ref="G6:G72" si="7">C6*D6*E6</f>
        <v>0</v>
      </c>
      <c r="H6" s="24">
        <f t="shared" si="1"/>
        <v>0</v>
      </c>
      <c r="I6" s="29">
        <f t="shared" ref="I6:I72" si="8">H6</f>
        <v>0</v>
      </c>
      <c r="J6" s="28">
        <f t="shared" ref="J6:J72" si="9">IF(G6=0,0,H6/I6)</f>
        <v>0</v>
      </c>
      <c r="K6" s="15">
        <f t="shared" si="2"/>
        <v>0</v>
      </c>
      <c r="L6" s="34" t="str">
        <f t="shared" ref="L6:L72" si="10">B6</f>
        <v>Orca-Resident</v>
      </c>
      <c r="M6" s="36">
        <f t="shared" si="3"/>
        <v>0</v>
      </c>
      <c r="N6" s="13">
        <f t="shared" ref="N6:N72" si="11">M6</f>
        <v>0</v>
      </c>
      <c r="O6" s="39">
        <f t="shared" si="4"/>
        <v>0</v>
      </c>
      <c r="P6" s="39">
        <f t="shared" si="5"/>
        <v>0</v>
      </c>
      <c r="Q6" s="2">
        <f t="shared" si="6"/>
        <v>-1</v>
      </c>
    </row>
    <row r="7" spans="1:17" x14ac:dyDescent="0.35">
      <c r="A7" s="2">
        <f>'Biomass from Ecopath'!A6</f>
        <v>3</v>
      </c>
      <c r="B7" t="str">
        <f>'Biomass from Ecopath'!B6</f>
        <v>Humpback</v>
      </c>
      <c r="C7">
        <f>'Biomass from Ecopath'!C6</f>
        <v>8.8000000000000005E-3</v>
      </c>
      <c r="D7" s="2">
        <v>0</v>
      </c>
      <c r="E7" s="2">
        <v>1</v>
      </c>
      <c r="F7" s="17">
        <f t="shared" si="0"/>
        <v>2.3722826439892379E-5</v>
      </c>
      <c r="G7" s="14">
        <f t="shared" si="7"/>
        <v>0</v>
      </c>
      <c r="H7" s="24">
        <f t="shared" si="1"/>
        <v>0</v>
      </c>
      <c r="I7" s="29">
        <f t="shared" si="8"/>
        <v>0</v>
      </c>
      <c r="J7" s="28">
        <f t="shared" si="9"/>
        <v>0</v>
      </c>
      <c r="K7" s="15">
        <f t="shared" si="2"/>
        <v>0</v>
      </c>
      <c r="L7" s="34" t="str">
        <f t="shared" si="10"/>
        <v>Humpback</v>
      </c>
      <c r="M7" s="36">
        <f t="shared" si="3"/>
        <v>0</v>
      </c>
      <c r="N7" s="13">
        <f t="shared" si="11"/>
        <v>0</v>
      </c>
      <c r="O7" s="39">
        <f t="shared" si="4"/>
        <v>0</v>
      </c>
      <c r="P7" s="39">
        <f t="shared" si="5"/>
        <v>0</v>
      </c>
      <c r="Q7" s="2">
        <f t="shared" si="6"/>
        <v>-1</v>
      </c>
    </row>
    <row r="8" spans="1:17" x14ac:dyDescent="0.35">
      <c r="A8" s="2">
        <f>'Biomass from Ecopath'!A7</f>
        <v>4</v>
      </c>
      <c r="B8" t="str">
        <f>'Biomass from Ecopath'!B7</f>
        <v>Odontoceti</v>
      </c>
      <c r="C8">
        <f>'Biomass from Ecopath'!C7</f>
        <v>0.08</v>
      </c>
      <c r="D8" s="2">
        <v>0</v>
      </c>
      <c r="E8" s="2">
        <v>1</v>
      </c>
      <c r="F8" s="17">
        <f t="shared" si="0"/>
        <v>2.1566205854447616E-4</v>
      </c>
      <c r="G8" s="14">
        <f t="shared" si="7"/>
        <v>0</v>
      </c>
      <c r="H8" s="24">
        <f t="shared" si="1"/>
        <v>0</v>
      </c>
      <c r="I8" s="29">
        <f t="shared" si="8"/>
        <v>0</v>
      </c>
      <c r="J8" s="28">
        <f t="shared" si="9"/>
        <v>0</v>
      </c>
      <c r="K8" s="15">
        <f t="shared" si="2"/>
        <v>0</v>
      </c>
      <c r="L8" s="34" t="str">
        <f t="shared" si="10"/>
        <v>Odontoceti</v>
      </c>
      <c r="M8" s="36">
        <f t="shared" si="3"/>
        <v>0</v>
      </c>
      <c r="N8" s="13">
        <f t="shared" si="11"/>
        <v>0</v>
      </c>
      <c r="O8" s="39">
        <f t="shared" si="4"/>
        <v>0</v>
      </c>
      <c r="P8" s="39">
        <f t="shared" si="5"/>
        <v>0</v>
      </c>
      <c r="Q8" s="2">
        <f t="shared" si="6"/>
        <v>-1</v>
      </c>
    </row>
    <row r="9" spans="1:17" x14ac:dyDescent="0.35">
      <c r="A9" s="2">
        <f>'Biomass from Ecopath'!A8</f>
        <v>5</v>
      </c>
      <c r="B9" t="str">
        <f>'Biomass from Ecopath'!B8</f>
        <v>Sea</v>
      </c>
      <c r="C9">
        <f>'Biomass from Ecopath'!C8</f>
        <v>4.3999999999999997E-2</v>
      </c>
      <c r="D9" s="2">
        <v>0</v>
      </c>
      <c r="E9" s="2">
        <v>1</v>
      </c>
      <c r="F9" s="17">
        <f t="shared" si="0"/>
        <v>1.1861413219946188E-4</v>
      </c>
      <c r="G9" s="14">
        <f t="shared" si="7"/>
        <v>0</v>
      </c>
      <c r="H9" s="24">
        <f t="shared" si="1"/>
        <v>0</v>
      </c>
      <c r="I9" s="29">
        <f t="shared" si="8"/>
        <v>0</v>
      </c>
      <c r="J9" s="28">
        <f t="shared" si="9"/>
        <v>0</v>
      </c>
      <c r="K9" s="15">
        <f t="shared" si="2"/>
        <v>0</v>
      </c>
      <c r="L9" s="34" t="str">
        <f t="shared" si="10"/>
        <v>Sea</v>
      </c>
      <c r="M9" s="36">
        <f t="shared" si="3"/>
        <v>0</v>
      </c>
      <c r="N9" s="13">
        <f t="shared" si="11"/>
        <v>0</v>
      </c>
      <c r="O9" s="39">
        <f t="shared" si="4"/>
        <v>0</v>
      </c>
      <c r="P9" s="39">
        <f t="shared" si="5"/>
        <v>0</v>
      </c>
      <c r="Q9" s="2">
        <f t="shared" si="6"/>
        <v>-1</v>
      </c>
    </row>
    <row r="10" spans="1:17" x14ac:dyDescent="0.35">
      <c r="A10" s="2">
        <f>'Biomass from Ecopath'!A9</f>
        <v>6</v>
      </c>
      <c r="B10" t="str">
        <f>'Biomass from Ecopath'!B9</f>
        <v>Harbour</v>
      </c>
      <c r="C10">
        <f>'Biomass from Ecopath'!C9</f>
        <v>0.16</v>
      </c>
      <c r="D10" s="2">
        <v>0</v>
      </c>
      <c r="E10" s="2">
        <v>1</v>
      </c>
      <c r="F10" s="17">
        <f t="shared" si="0"/>
        <v>4.3132411708895232E-4</v>
      </c>
      <c r="G10" s="14">
        <f t="shared" si="7"/>
        <v>0</v>
      </c>
      <c r="H10" s="24">
        <f t="shared" si="1"/>
        <v>0</v>
      </c>
      <c r="I10" s="29">
        <f t="shared" si="8"/>
        <v>0</v>
      </c>
      <c r="J10" s="28">
        <f t="shared" si="9"/>
        <v>0</v>
      </c>
      <c r="K10" s="15">
        <f t="shared" si="2"/>
        <v>0</v>
      </c>
      <c r="L10" s="34" t="str">
        <f t="shared" si="10"/>
        <v>Harbour</v>
      </c>
      <c r="M10" s="36">
        <f t="shared" si="3"/>
        <v>0</v>
      </c>
      <c r="N10" s="13">
        <f t="shared" si="11"/>
        <v>0</v>
      </c>
      <c r="O10" s="39">
        <f t="shared" si="4"/>
        <v>0</v>
      </c>
      <c r="P10" s="39">
        <f t="shared" si="5"/>
        <v>0</v>
      </c>
      <c r="Q10" s="2">
        <f t="shared" si="6"/>
        <v>-1</v>
      </c>
    </row>
    <row r="11" spans="1:17" x14ac:dyDescent="0.35">
      <c r="A11" s="2">
        <f>'Biomass from Ecopath'!A10</f>
        <v>7</v>
      </c>
      <c r="B11" t="str">
        <f>'Biomass from Ecopath'!B10</f>
        <v>Avian</v>
      </c>
      <c r="C11">
        <f>'Biomass from Ecopath'!C10</f>
        <v>3.5999999999999997E-2</v>
      </c>
      <c r="D11" s="2">
        <v>0</v>
      </c>
      <c r="E11" s="2">
        <v>1</v>
      </c>
      <c r="F11" s="17">
        <f t="shared" si="0"/>
        <v>9.7047926345014267E-5</v>
      </c>
      <c r="G11" s="14">
        <f t="shared" si="7"/>
        <v>0</v>
      </c>
      <c r="H11" s="24">
        <f t="shared" si="1"/>
        <v>0</v>
      </c>
      <c r="I11" s="29">
        <f t="shared" si="8"/>
        <v>0</v>
      </c>
      <c r="J11" s="28">
        <f t="shared" si="9"/>
        <v>0</v>
      </c>
      <c r="K11" s="15">
        <f t="shared" si="2"/>
        <v>0</v>
      </c>
      <c r="L11" s="34" t="str">
        <f t="shared" si="10"/>
        <v>Avian</v>
      </c>
      <c r="M11" s="36">
        <f t="shared" si="3"/>
        <v>0</v>
      </c>
      <c r="N11" s="13">
        <f t="shared" si="11"/>
        <v>0</v>
      </c>
      <c r="O11" s="39">
        <f t="shared" si="4"/>
        <v>0</v>
      </c>
      <c r="P11" s="39">
        <f t="shared" si="5"/>
        <v>0</v>
      </c>
      <c r="Q11" s="2">
        <f t="shared" si="6"/>
        <v>-1</v>
      </c>
    </row>
    <row r="12" spans="1:17" x14ac:dyDescent="0.35">
      <c r="A12" s="2">
        <f>'Biomass from Ecopath'!A11</f>
        <v>8</v>
      </c>
      <c r="B12" t="str">
        <f>'Biomass from Ecopath'!B11</f>
        <v>Lingcod</v>
      </c>
      <c r="C12">
        <f>'Biomass from Ecopath'!C11</f>
        <v>1</v>
      </c>
      <c r="D12" s="2">
        <v>0</v>
      </c>
      <c r="E12" s="2">
        <v>1</v>
      </c>
      <c r="F12" s="17">
        <f t="shared" si="0"/>
        <v>2.6957757318059523E-3</v>
      </c>
      <c r="G12" s="14">
        <f t="shared" si="7"/>
        <v>0</v>
      </c>
      <c r="H12" s="24">
        <f t="shared" si="1"/>
        <v>0</v>
      </c>
      <c r="I12" s="29">
        <f t="shared" si="8"/>
        <v>0</v>
      </c>
      <c r="J12" s="28">
        <f t="shared" si="9"/>
        <v>0</v>
      </c>
      <c r="K12" s="15">
        <f>J12/$J$88</f>
        <v>0</v>
      </c>
      <c r="L12" s="34" t="str">
        <f t="shared" si="10"/>
        <v>Lingcod</v>
      </c>
      <c r="M12" s="36">
        <f t="shared" si="3"/>
        <v>0</v>
      </c>
      <c r="N12" s="13">
        <f t="shared" si="11"/>
        <v>0</v>
      </c>
      <c r="O12" s="39">
        <f>M12/F12/$C$88</f>
        <v>0</v>
      </c>
      <c r="P12" s="39">
        <f>O12/$O$87</f>
        <v>0</v>
      </c>
      <c r="Q12" s="2">
        <f>($A$83*P12-1)/(($A$83-2)*P12+1)</f>
        <v>-1</v>
      </c>
    </row>
    <row r="13" spans="1:17" x14ac:dyDescent="0.35">
      <c r="A13" s="2">
        <f>'Biomass from Ecopath'!A12</f>
        <v>9</v>
      </c>
      <c r="B13" t="str">
        <f>'Biomass from Ecopath'!B12</f>
        <v>Dogfish</v>
      </c>
      <c r="C13">
        <f>'Biomass from Ecopath'!C12</f>
        <v>4.5</v>
      </c>
      <c r="D13" s="2">
        <v>0</v>
      </c>
      <c r="E13" s="2">
        <v>1</v>
      </c>
      <c r="F13" s="17">
        <f t="shared" si="0"/>
        <v>1.2130990793126784E-2</v>
      </c>
      <c r="G13" s="14">
        <f t="shared" si="7"/>
        <v>0</v>
      </c>
      <c r="H13" s="24">
        <f t="shared" si="1"/>
        <v>0</v>
      </c>
      <c r="I13" s="29">
        <f t="shared" si="8"/>
        <v>0</v>
      </c>
      <c r="J13" s="28">
        <f t="shared" si="9"/>
        <v>0</v>
      </c>
      <c r="K13" s="15">
        <f>J13/$J$88</f>
        <v>0</v>
      </c>
      <c r="L13" s="34" t="str">
        <f t="shared" si="10"/>
        <v>Dogfish</v>
      </c>
      <c r="M13" s="36">
        <f t="shared" si="3"/>
        <v>0</v>
      </c>
      <c r="N13" s="13">
        <f t="shared" si="11"/>
        <v>0</v>
      </c>
      <c r="O13" s="39">
        <f>M13/F13/$C$88</f>
        <v>0</v>
      </c>
      <c r="P13" s="39">
        <f>O13/$O$87</f>
        <v>0</v>
      </c>
      <c r="Q13" s="2">
        <f>($A$83*P13-1)/(($A$83-2)*P13+1)</f>
        <v>-1</v>
      </c>
    </row>
    <row r="14" spans="1:17" s="8" customFormat="1" x14ac:dyDescent="0.35">
      <c r="A14" s="9">
        <f>'Biomass from Ecopath'!A13</f>
        <v>0</v>
      </c>
      <c r="B14" s="8" t="str">
        <f>'Biomass from Ecopath'!B13</f>
        <v>HAKE</v>
      </c>
      <c r="C14" s="8">
        <f>'Biomass from Ecopath'!C13</f>
        <v>0</v>
      </c>
      <c r="D14" s="8">
        <v>0</v>
      </c>
      <c r="E14" s="9"/>
      <c r="F14" s="18">
        <f t="shared" si="0"/>
        <v>0</v>
      </c>
      <c r="G14" s="22">
        <f t="shared" si="7"/>
        <v>0</v>
      </c>
      <c r="H14" s="25">
        <f t="shared" si="1"/>
        <v>0</v>
      </c>
      <c r="I14" s="30">
        <f t="shared" si="8"/>
        <v>0</v>
      </c>
      <c r="J14" s="31">
        <f t="shared" si="9"/>
        <v>0</v>
      </c>
      <c r="K14" s="45">
        <f t="shared" ref="K14:K45" si="12">J14/$J$88</f>
        <v>0</v>
      </c>
      <c r="L14" s="35" t="str">
        <f t="shared" si="10"/>
        <v>HAKE</v>
      </c>
      <c r="M14" s="37"/>
      <c r="N14" s="48"/>
      <c r="O14" s="41"/>
      <c r="P14" s="41"/>
      <c r="Q14" s="9">
        <f t="shared" ref="Q14:Q45" si="13">($A$83*P14-1)/(($A$83-2)*P14+1)</f>
        <v>-1</v>
      </c>
    </row>
    <row r="15" spans="1:17" x14ac:dyDescent="0.35">
      <c r="A15" s="2">
        <f>'Biomass from Ecopath'!A14</f>
        <v>10</v>
      </c>
      <c r="B15" t="str">
        <f>'Biomass from Ecopath'!B14</f>
        <v>Hake1_0-11</v>
      </c>
      <c r="C15">
        <f>'Biomass from Ecopath'!C14</f>
        <v>0.30989040000000001</v>
      </c>
      <c r="D15" s="2">
        <v>1</v>
      </c>
      <c r="E15" s="2">
        <v>1</v>
      </c>
      <c r="F15" s="17">
        <f t="shared" si="0"/>
        <v>8.3539501983963922E-4</v>
      </c>
      <c r="G15" s="14">
        <f t="shared" si="7"/>
        <v>0.30989040000000001</v>
      </c>
      <c r="H15" s="24">
        <f t="shared" si="1"/>
        <v>2.6246450745681547E-3</v>
      </c>
      <c r="I15" s="29">
        <f t="shared" si="8"/>
        <v>2.6246450745681547E-3</v>
      </c>
      <c r="J15" s="28">
        <f t="shared" si="9"/>
        <v>1</v>
      </c>
      <c r="K15" s="15">
        <f t="shared" si="12"/>
        <v>4.5454545454545456E-2</v>
      </c>
      <c r="L15" s="34" t="str">
        <f t="shared" si="10"/>
        <v>Hake1_0-11</v>
      </c>
      <c r="M15" s="36">
        <f t="shared" ref="M15:M24" si="14">I15*(1-$F$2)</f>
        <v>2.3621805671113394E-3</v>
      </c>
      <c r="N15" s="13">
        <f t="shared" si="11"/>
        <v>2.3621805671113394E-3</v>
      </c>
      <c r="O15" s="39">
        <f t="shared" ref="O15:O24" si="15">M15/F15/$C$88</f>
        <v>7.6226322826113344E-3</v>
      </c>
      <c r="P15" s="39">
        <f t="shared" ref="P15:P24" si="16">O15/$O$87</f>
        <v>3.7593984962406013E-2</v>
      </c>
      <c r="Q15" s="2">
        <f t="shared" si="13"/>
        <v>0.46997929606625261</v>
      </c>
    </row>
    <row r="16" spans="1:17" x14ac:dyDescent="0.35">
      <c r="A16" s="2">
        <f>'Biomass from Ecopath'!A15</f>
        <v>11</v>
      </c>
      <c r="B16" t="str">
        <f>'Biomass from Ecopath'!B15</f>
        <v>Hake2_juve_12-35</v>
      </c>
      <c r="C16">
        <f>'Biomass from Ecopath'!C15</f>
        <v>2.2669760000000001</v>
      </c>
      <c r="D16" s="2">
        <v>0</v>
      </c>
      <c r="E16" s="2">
        <v>1</v>
      </c>
      <c r="F16" s="17">
        <f t="shared" si="0"/>
        <v>6.1112588853865302E-3</v>
      </c>
      <c r="G16" s="14">
        <f t="shared" si="7"/>
        <v>0</v>
      </c>
      <c r="H16" s="24">
        <f t="shared" si="1"/>
        <v>0</v>
      </c>
      <c r="I16" s="29">
        <f t="shared" si="8"/>
        <v>0</v>
      </c>
      <c r="J16" s="28">
        <f t="shared" si="9"/>
        <v>0</v>
      </c>
      <c r="K16" s="15">
        <f t="shared" si="12"/>
        <v>0</v>
      </c>
      <c r="L16" s="34" t="str">
        <f t="shared" si="10"/>
        <v>Hake2_juve_12-35</v>
      </c>
      <c r="M16" s="36">
        <f t="shared" si="14"/>
        <v>0</v>
      </c>
      <c r="N16" s="13">
        <f t="shared" si="11"/>
        <v>0</v>
      </c>
      <c r="O16" s="39">
        <f t="shared" si="15"/>
        <v>0</v>
      </c>
      <c r="P16" s="39">
        <f t="shared" si="16"/>
        <v>0</v>
      </c>
      <c r="Q16" s="2">
        <f t="shared" si="13"/>
        <v>-1</v>
      </c>
    </row>
    <row r="17" spans="1:17" x14ac:dyDescent="0.35">
      <c r="A17" s="2">
        <f>'Biomass from Ecopath'!A16</f>
        <v>12</v>
      </c>
      <c r="B17" t="str">
        <f>'Biomass from Ecopath'!B16</f>
        <v>Hake3_mat_36-59</v>
      </c>
      <c r="C17">
        <f>'Biomass from Ecopath'!C16</f>
        <v>1.9</v>
      </c>
      <c r="D17" s="2">
        <v>0</v>
      </c>
      <c r="E17" s="2">
        <v>1</v>
      </c>
      <c r="F17" s="17">
        <f t="shared" si="0"/>
        <v>5.1219738904313087E-3</v>
      </c>
      <c r="G17" s="14">
        <f t="shared" si="7"/>
        <v>0</v>
      </c>
      <c r="H17" s="24">
        <f t="shared" si="1"/>
        <v>0</v>
      </c>
      <c r="I17" s="29">
        <f t="shared" si="8"/>
        <v>0</v>
      </c>
      <c r="J17" s="28">
        <f t="shared" si="9"/>
        <v>0</v>
      </c>
      <c r="K17" s="15">
        <f t="shared" si="12"/>
        <v>0</v>
      </c>
      <c r="L17" s="34" t="str">
        <f t="shared" si="10"/>
        <v>Hake3_mat_36-59</v>
      </c>
      <c r="M17" s="36">
        <f t="shared" si="14"/>
        <v>0</v>
      </c>
      <c r="N17" s="13">
        <f t="shared" si="11"/>
        <v>0</v>
      </c>
      <c r="O17" s="39">
        <f t="shared" si="15"/>
        <v>0</v>
      </c>
      <c r="P17" s="39">
        <f t="shared" si="16"/>
        <v>0</v>
      </c>
      <c r="Q17" s="2">
        <f t="shared" si="13"/>
        <v>-1</v>
      </c>
    </row>
    <row r="18" spans="1:17" x14ac:dyDescent="0.35">
      <c r="A18" s="2">
        <f>'Biomass from Ecopath'!A17</f>
        <v>13</v>
      </c>
      <c r="B18" t="str">
        <f>'Biomass from Ecopath'!B17</f>
        <v>Hake4_old_60up</v>
      </c>
      <c r="C18">
        <f>'Biomass from Ecopath'!C17</f>
        <v>4.4492649999999996</v>
      </c>
      <c r="D18" s="2">
        <v>0</v>
      </c>
      <c r="E18" s="2">
        <v>1</v>
      </c>
      <c r="F18" s="17">
        <f t="shared" si="0"/>
        <v>1.1994220611373608E-2</v>
      </c>
      <c r="G18" s="14">
        <f t="shared" si="7"/>
        <v>0</v>
      </c>
      <c r="H18" s="24">
        <f t="shared" si="1"/>
        <v>0</v>
      </c>
      <c r="I18" s="29">
        <f t="shared" si="8"/>
        <v>0</v>
      </c>
      <c r="J18" s="28">
        <f t="shared" si="9"/>
        <v>0</v>
      </c>
      <c r="K18" s="15">
        <f t="shared" si="12"/>
        <v>0</v>
      </c>
      <c r="L18" s="34" t="str">
        <f t="shared" si="10"/>
        <v>Hake4_old_60up</v>
      </c>
      <c r="M18" s="36">
        <f t="shared" si="14"/>
        <v>0</v>
      </c>
      <c r="N18" s="13">
        <f t="shared" si="11"/>
        <v>0</v>
      </c>
      <c r="O18" s="39">
        <f t="shared" si="15"/>
        <v>0</v>
      </c>
      <c r="P18" s="39">
        <f t="shared" si="16"/>
        <v>0</v>
      </c>
      <c r="Q18" s="2">
        <f t="shared" si="13"/>
        <v>-1</v>
      </c>
    </row>
    <row r="19" spans="1:17" x14ac:dyDescent="0.35">
      <c r="A19" s="2">
        <f>'Biomass from Ecopath'!A18</f>
        <v>14</v>
      </c>
      <c r="B19" t="str">
        <f>'Biomass from Ecopath'!B18</f>
        <v>Pink-Juve</v>
      </c>
      <c r="C19">
        <f>'Biomass from Ecopath'!C18</f>
        <v>3.3999999999999998E-3</v>
      </c>
      <c r="D19" s="2">
        <v>1</v>
      </c>
      <c r="E19" s="2">
        <v>1</v>
      </c>
      <c r="F19" s="17">
        <f t="shared" si="0"/>
        <v>9.165637488140236E-6</v>
      </c>
      <c r="G19" s="14">
        <f t="shared" si="7"/>
        <v>3.3999999999999998E-3</v>
      </c>
      <c r="H19" s="24">
        <f t="shared" si="1"/>
        <v>2.8796610845420592E-5</v>
      </c>
      <c r="I19" s="29">
        <f t="shared" si="8"/>
        <v>2.8796610845420592E-5</v>
      </c>
      <c r="J19" s="28">
        <f t="shared" si="9"/>
        <v>1</v>
      </c>
      <c r="K19" s="15">
        <f t="shared" si="12"/>
        <v>4.5454545454545456E-2</v>
      </c>
      <c r="L19" s="34" t="str">
        <f t="shared" si="10"/>
        <v>Pink-Juve</v>
      </c>
      <c r="M19" s="36">
        <f t="shared" si="14"/>
        <v>2.5916949760878532E-5</v>
      </c>
      <c r="N19" s="13">
        <f t="shared" si="11"/>
        <v>2.5916949760878532E-5</v>
      </c>
      <c r="O19" s="39">
        <f t="shared" si="15"/>
        <v>7.6226322826113335E-3</v>
      </c>
      <c r="P19" s="39">
        <f t="shared" si="16"/>
        <v>3.7593984962406006E-2</v>
      </c>
      <c r="Q19" s="2">
        <f t="shared" si="13"/>
        <v>0.46997929606625249</v>
      </c>
    </row>
    <row r="20" spans="1:17" x14ac:dyDescent="0.35">
      <c r="A20" s="2">
        <f>'Biomass from Ecopath'!A19</f>
        <v>15</v>
      </c>
      <c r="B20" t="str">
        <f>'Biomass from Ecopath'!B19</f>
        <v>Pink-Adult</v>
      </c>
      <c r="C20">
        <f>'Biomass from Ecopath'!C19</f>
        <v>0.18</v>
      </c>
      <c r="D20" s="2">
        <v>0</v>
      </c>
      <c r="E20" s="2">
        <v>1</v>
      </c>
      <c r="F20" s="17">
        <f t="shared" si="0"/>
        <v>4.8523963172507134E-4</v>
      </c>
      <c r="G20" s="14">
        <f t="shared" si="7"/>
        <v>0</v>
      </c>
      <c r="H20" s="24">
        <f t="shared" si="1"/>
        <v>0</v>
      </c>
      <c r="I20" s="29">
        <f t="shared" si="8"/>
        <v>0</v>
      </c>
      <c r="J20" s="28">
        <f t="shared" si="9"/>
        <v>0</v>
      </c>
      <c r="K20" s="15">
        <f t="shared" si="12"/>
        <v>0</v>
      </c>
      <c r="L20" s="34" t="str">
        <f t="shared" si="10"/>
        <v>Pink-Adult</v>
      </c>
      <c r="M20" s="36">
        <f t="shared" si="14"/>
        <v>0</v>
      </c>
      <c r="N20" s="13">
        <f t="shared" si="11"/>
        <v>0</v>
      </c>
      <c r="O20" s="39">
        <f t="shared" si="15"/>
        <v>0</v>
      </c>
      <c r="P20" s="39">
        <f t="shared" si="16"/>
        <v>0</v>
      </c>
      <c r="Q20" s="2">
        <f t="shared" si="13"/>
        <v>-1</v>
      </c>
    </row>
    <row r="21" spans="1:17" x14ac:dyDescent="0.35">
      <c r="A21" s="2">
        <f>'Biomass from Ecopath'!A20</f>
        <v>16</v>
      </c>
      <c r="B21" t="str">
        <f>'Biomass from Ecopath'!B20</f>
        <v>Chum-Juve</v>
      </c>
      <c r="C21">
        <f>'Biomass from Ecopath'!C20</f>
        <v>3.32E-3</v>
      </c>
      <c r="D21" s="2">
        <v>1</v>
      </c>
      <c r="E21" s="2">
        <v>1</v>
      </c>
      <c r="F21" s="17">
        <f t="shared" si="0"/>
        <v>8.9499754295957619E-6</v>
      </c>
      <c r="G21" s="14">
        <f t="shared" si="7"/>
        <v>3.32E-3</v>
      </c>
      <c r="H21" s="24">
        <f t="shared" si="1"/>
        <v>2.8119043531410698E-5</v>
      </c>
      <c r="I21" s="29">
        <f t="shared" si="8"/>
        <v>2.8119043531410698E-5</v>
      </c>
      <c r="J21" s="28">
        <f t="shared" si="9"/>
        <v>1</v>
      </c>
      <c r="K21" s="15">
        <f t="shared" si="12"/>
        <v>4.5454545454545456E-2</v>
      </c>
      <c r="L21" s="34" t="str">
        <f t="shared" si="10"/>
        <v>Chum-Juve</v>
      </c>
      <c r="M21" s="36">
        <f t="shared" si="14"/>
        <v>2.5307139178269627E-5</v>
      </c>
      <c r="N21" s="13">
        <f t="shared" si="11"/>
        <v>2.5307139178269627E-5</v>
      </c>
      <c r="O21" s="39">
        <f t="shared" si="15"/>
        <v>7.6226322826113326E-3</v>
      </c>
      <c r="P21" s="39">
        <f t="shared" si="16"/>
        <v>3.7593984962405999E-2</v>
      </c>
      <c r="Q21" s="2">
        <f t="shared" si="13"/>
        <v>0.46997929606625244</v>
      </c>
    </row>
    <row r="22" spans="1:17" x14ac:dyDescent="0.35">
      <c r="A22" s="2">
        <f>'Biomass from Ecopath'!A21</f>
        <v>17</v>
      </c>
      <c r="B22" t="str">
        <f>'Biomass from Ecopath'!B21</f>
        <v>Chum-Adult</v>
      </c>
      <c r="C22">
        <f>'Biomass from Ecopath'!C21</f>
        <v>0.14000000000000001</v>
      </c>
      <c r="D22" s="2">
        <v>0</v>
      </c>
      <c r="E22" s="2">
        <v>1</v>
      </c>
      <c r="F22" s="17">
        <f t="shared" si="0"/>
        <v>3.7740860245283331E-4</v>
      </c>
      <c r="G22" s="14">
        <f t="shared" si="7"/>
        <v>0</v>
      </c>
      <c r="H22" s="24">
        <f t="shared" si="1"/>
        <v>0</v>
      </c>
      <c r="I22" s="29">
        <f t="shared" si="8"/>
        <v>0</v>
      </c>
      <c r="J22" s="28">
        <f t="shared" si="9"/>
        <v>0</v>
      </c>
      <c r="K22" s="15">
        <f t="shared" si="12"/>
        <v>0</v>
      </c>
      <c r="L22" s="34" t="str">
        <f t="shared" si="10"/>
        <v>Chum-Adult</v>
      </c>
      <c r="M22" s="36">
        <f t="shared" si="14"/>
        <v>0</v>
      </c>
      <c r="N22" s="13">
        <f t="shared" si="11"/>
        <v>0</v>
      </c>
      <c r="O22" s="39">
        <f t="shared" si="15"/>
        <v>0</v>
      </c>
      <c r="P22" s="39">
        <f t="shared" si="16"/>
        <v>0</v>
      </c>
      <c r="Q22" s="2">
        <f t="shared" si="13"/>
        <v>-1</v>
      </c>
    </row>
    <row r="23" spans="1:17" x14ac:dyDescent="0.35">
      <c r="A23" s="2">
        <f>'Biomass from Ecopath'!A22</f>
        <v>18</v>
      </c>
      <c r="B23" t="str">
        <f>'Biomass from Ecopath'!B22</f>
        <v>Sockeye-Juve</v>
      </c>
      <c r="C23">
        <f>'Biomass from Ecopath'!C22</f>
        <v>6.6E-3</v>
      </c>
      <c r="D23" s="2">
        <v>1</v>
      </c>
      <c r="E23" s="2">
        <v>1</v>
      </c>
      <c r="F23" s="17">
        <f t="shared" si="0"/>
        <v>1.7792119829919284E-5</v>
      </c>
      <c r="G23" s="14">
        <f t="shared" si="7"/>
        <v>6.6E-3</v>
      </c>
      <c r="H23" s="24">
        <f t="shared" si="1"/>
        <v>5.589930340581645E-5</v>
      </c>
      <c r="I23" s="29">
        <f t="shared" si="8"/>
        <v>5.589930340581645E-5</v>
      </c>
      <c r="J23" s="28">
        <f t="shared" si="9"/>
        <v>1</v>
      </c>
      <c r="K23" s="15">
        <f t="shared" si="12"/>
        <v>4.5454545454545456E-2</v>
      </c>
      <c r="L23" s="34" t="str">
        <f t="shared" si="10"/>
        <v>Sockeye-Juve</v>
      </c>
      <c r="M23" s="36">
        <f t="shared" si="14"/>
        <v>5.0309373065234808E-5</v>
      </c>
      <c r="N23" s="13">
        <f t="shared" si="11"/>
        <v>5.0309373065234808E-5</v>
      </c>
      <c r="O23" s="39">
        <f t="shared" si="15"/>
        <v>7.6226322826113344E-3</v>
      </c>
      <c r="P23" s="39">
        <f t="shared" si="16"/>
        <v>3.7593984962406013E-2</v>
      </c>
      <c r="Q23" s="2">
        <f t="shared" si="13"/>
        <v>0.46997929606625261</v>
      </c>
    </row>
    <row r="24" spans="1:17" x14ac:dyDescent="0.35">
      <c r="A24" s="2">
        <f>'Biomass from Ecopath'!A23</f>
        <v>19</v>
      </c>
      <c r="B24" t="str">
        <f>'Biomass from Ecopath'!B23</f>
        <v>Sockeye-Adult</v>
      </c>
      <c r="C24">
        <f>'Biomass from Ecopath'!C23</f>
        <v>0.18</v>
      </c>
      <c r="D24" s="2">
        <v>0</v>
      </c>
      <c r="E24" s="2">
        <v>1</v>
      </c>
      <c r="F24" s="17">
        <f t="shared" si="0"/>
        <v>4.8523963172507134E-4</v>
      </c>
      <c r="G24" s="14">
        <f t="shared" si="7"/>
        <v>0</v>
      </c>
      <c r="H24" s="24">
        <f t="shared" si="1"/>
        <v>0</v>
      </c>
      <c r="I24" s="29">
        <f t="shared" si="8"/>
        <v>0</v>
      </c>
      <c r="J24" s="28">
        <f t="shared" si="9"/>
        <v>0</v>
      </c>
      <c r="K24" s="15">
        <f t="shared" si="12"/>
        <v>0</v>
      </c>
      <c r="L24" s="34" t="str">
        <f t="shared" si="10"/>
        <v>Sockeye-Adult</v>
      </c>
      <c r="M24" s="36">
        <f t="shared" si="14"/>
        <v>0</v>
      </c>
      <c r="N24" s="13">
        <f t="shared" si="11"/>
        <v>0</v>
      </c>
      <c r="O24" s="39">
        <f t="shared" si="15"/>
        <v>0</v>
      </c>
      <c r="P24" s="39">
        <f t="shared" si="16"/>
        <v>0</v>
      </c>
      <c r="Q24" s="2">
        <f t="shared" si="13"/>
        <v>-1</v>
      </c>
    </row>
    <row r="25" spans="1:17" s="8" customFormat="1" x14ac:dyDescent="0.35">
      <c r="A25" s="9">
        <f>'Biomass from Ecopath'!A24</f>
        <v>0</v>
      </c>
      <c r="B25" s="8" t="str">
        <f>'Biomass from Ecopath'!B24</f>
        <v>CHINOOK-H</v>
      </c>
      <c r="C25" s="8">
        <f>'Biomass from Ecopath'!C24</f>
        <v>0</v>
      </c>
      <c r="D25" s="8">
        <v>0</v>
      </c>
      <c r="E25" s="9"/>
      <c r="F25" s="18">
        <f t="shared" si="0"/>
        <v>0</v>
      </c>
      <c r="G25" s="22">
        <f t="shared" si="7"/>
        <v>0</v>
      </c>
      <c r="H25" s="25">
        <f t="shared" si="1"/>
        <v>0</v>
      </c>
      <c r="I25" s="30">
        <f t="shared" si="8"/>
        <v>0</v>
      </c>
      <c r="J25" s="31">
        <f t="shared" si="9"/>
        <v>0</v>
      </c>
      <c r="K25" s="45">
        <f t="shared" si="12"/>
        <v>0</v>
      </c>
      <c r="L25" s="35" t="str">
        <f t="shared" si="10"/>
        <v>CHINOOK-H</v>
      </c>
      <c r="M25" s="37"/>
      <c r="N25" s="48"/>
      <c r="O25" s="41"/>
      <c r="P25" s="41"/>
      <c r="Q25" s="9">
        <f t="shared" si="13"/>
        <v>-1</v>
      </c>
    </row>
    <row r="26" spans="1:17" x14ac:dyDescent="0.35">
      <c r="A26" s="2">
        <f>'Biomass from Ecopath'!A25</f>
        <v>20</v>
      </c>
      <c r="B26" t="str">
        <f>'Biomass from Ecopath'!B25</f>
        <v>Chinook1-H-frsh</v>
      </c>
      <c r="C26">
        <f>'Biomass from Ecopath'!C25</f>
        <v>1.2999999999999999E-5</v>
      </c>
      <c r="D26" s="2">
        <v>0</v>
      </c>
      <c r="E26" s="2">
        <v>1</v>
      </c>
      <c r="F26" s="17">
        <f t="shared" si="0"/>
        <v>3.5045084513477375E-8</v>
      </c>
      <c r="G26" s="14">
        <f t="shared" si="7"/>
        <v>0</v>
      </c>
      <c r="H26" s="24">
        <f t="shared" si="1"/>
        <v>0</v>
      </c>
      <c r="I26" s="29">
        <f t="shared" si="8"/>
        <v>0</v>
      </c>
      <c r="J26" s="28">
        <f t="shared" si="9"/>
        <v>0</v>
      </c>
      <c r="K26" s="15">
        <f t="shared" si="12"/>
        <v>0</v>
      </c>
      <c r="L26" s="34" t="str">
        <f t="shared" si="10"/>
        <v>Chinook1-H-frsh</v>
      </c>
      <c r="M26" s="36">
        <f t="shared" ref="M26:M31" si="17">I26*(1-$F$2)</f>
        <v>0</v>
      </c>
      <c r="N26" s="13">
        <f t="shared" si="11"/>
        <v>0</v>
      </c>
      <c r="O26" s="39">
        <f t="shared" ref="O26:O31" si="18">M26/F26/$C$88</f>
        <v>0</v>
      </c>
      <c r="P26" s="39">
        <f t="shared" ref="P26:P31" si="19">O26/$O$87</f>
        <v>0</v>
      </c>
      <c r="Q26" s="2">
        <f t="shared" si="13"/>
        <v>-1</v>
      </c>
    </row>
    <row r="27" spans="1:17" x14ac:dyDescent="0.35">
      <c r="A27" s="2">
        <f>'Biomass from Ecopath'!A26</f>
        <v>21</v>
      </c>
      <c r="B27" t="str">
        <f>'Biomass from Ecopath'!B26</f>
        <v>Chinook2-H-emar1</v>
      </c>
      <c r="C27">
        <f>'Biomass from Ecopath'!C26</f>
        <v>3.1364380000000001E-4</v>
      </c>
      <c r="D27" s="2">
        <v>1</v>
      </c>
      <c r="E27" s="2">
        <v>1</v>
      </c>
      <c r="F27" s="17">
        <f t="shared" si="0"/>
        <v>8.4551334447139968E-7</v>
      </c>
      <c r="G27" s="14">
        <f t="shared" si="7"/>
        <v>3.1364380000000001E-4</v>
      </c>
      <c r="H27" s="24">
        <f t="shared" si="1"/>
        <v>2.6564348390232142E-6</v>
      </c>
      <c r="I27" s="29">
        <f t="shared" si="8"/>
        <v>2.6564348390232142E-6</v>
      </c>
      <c r="J27" s="28">
        <f t="shared" si="9"/>
        <v>1</v>
      </c>
      <c r="K27" s="15">
        <f t="shared" si="12"/>
        <v>4.5454545454545456E-2</v>
      </c>
      <c r="L27" s="34" t="str">
        <f t="shared" si="10"/>
        <v>Chinook2-H-emar1</v>
      </c>
      <c r="M27" s="36">
        <f t="shared" si="17"/>
        <v>2.3907913551208929E-6</v>
      </c>
      <c r="N27" s="12">
        <f t="shared" si="11"/>
        <v>2.3907913551208929E-6</v>
      </c>
      <c r="O27" s="39">
        <f t="shared" si="18"/>
        <v>7.6226322826113344E-3</v>
      </c>
      <c r="P27" s="39">
        <f t="shared" si="19"/>
        <v>3.7593984962406013E-2</v>
      </c>
      <c r="Q27" s="2">
        <f t="shared" si="13"/>
        <v>0.46997929606625261</v>
      </c>
    </row>
    <row r="28" spans="1:17" x14ac:dyDescent="0.35">
      <c r="A28" s="2">
        <f>'Biomass from Ecopath'!A27</f>
        <v>22</v>
      </c>
      <c r="B28" t="str">
        <f>'Biomass from Ecopath'!B27</f>
        <v>Chinook3-H-emar2</v>
      </c>
      <c r="C28">
        <f>'Biomass from Ecopath'!C27</f>
        <v>3.9190960000000004E-3</v>
      </c>
      <c r="D28" s="2">
        <v>1</v>
      </c>
      <c r="E28" s="2">
        <v>1</v>
      </c>
      <c r="F28" s="17">
        <f t="shared" si="0"/>
        <v>1.056500388741778E-5</v>
      </c>
      <c r="G28" s="14">
        <f t="shared" si="7"/>
        <v>3.9190960000000004E-3</v>
      </c>
      <c r="H28" s="24">
        <f t="shared" si="1"/>
        <v>3.3193141875836612E-5</v>
      </c>
      <c r="I28" s="29">
        <f t="shared" si="8"/>
        <v>3.3193141875836612E-5</v>
      </c>
      <c r="J28" s="28">
        <f t="shared" si="9"/>
        <v>1</v>
      </c>
      <c r="K28" s="15">
        <f t="shared" si="12"/>
        <v>4.5454545454545456E-2</v>
      </c>
      <c r="L28" s="34" t="str">
        <f t="shared" si="10"/>
        <v>Chinook3-H-emar2</v>
      </c>
      <c r="M28" s="36">
        <f t="shared" si="17"/>
        <v>2.9873827688252951E-5</v>
      </c>
      <c r="N28" s="12">
        <f t="shared" si="11"/>
        <v>2.9873827688252951E-5</v>
      </c>
      <c r="O28" s="39">
        <f t="shared" si="18"/>
        <v>7.6226322826113344E-3</v>
      </c>
      <c r="P28" s="39">
        <f t="shared" si="19"/>
        <v>3.7593984962406013E-2</v>
      </c>
      <c r="Q28" s="2">
        <f t="shared" si="13"/>
        <v>0.46997929606625261</v>
      </c>
    </row>
    <row r="29" spans="1:17" x14ac:dyDescent="0.35">
      <c r="A29" s="2">
        <f>'Biomass from Ecopath'!A28</f>
        <v>23</v>
      </c>
      <c r="B29" t="str">
        <f>'Biomass from Ecopath'!B28</f>
        <v>Chinook4-H-emar3</v>
      </c>
      <c r="C29">
        <f>'Biomass from Ecopath'!C28</f>
        <v>7.9950490000000006E-3</v>
      </c>
      <c r="D29" s="2">
        <v>0</v>
      </c>
      <c r="E29" s="2">
        <v>1</v>
      </c>
      <c r="F29" s="17">
        <f t="shared" si="0"/>
        <v>2.1552859068799448E-5</v>
      </c>
      <c r="G29" s="14">
        <f t="shared" si="7"/>
        <v>0</v>
      </c>
      <c r="H29" s="24">
        <f t="shared" si="1"/>
        <v>0</v>
      </c>
      <c r="I29" s="29">
        <f t="shared" si="8"/>
        <v>0</v>
      </c>
      <c r="J29" s="28">
        <f t="shared" si="9"/>
        <v>0</v>
      </c>
      <c r="K29" s="15">
        <f t="shared" si="12"/>
        <v>0</v>
      </c>
      <c r="L29" s="34" t="str">
        <f t="shared" si="10"/>
        <v>Chinook4-H-emar3</v>
      </c>
      <c r="M29" s="36">
        <f t="shared" si="17"/>
        <v>0</v>
      </c>
      <c r="N29" s="12">
        <f t="shared" si="11"/>
        <v>0</v>
      </c>
      <c r="O29" s="39">
        <f t="shared" si="18"/>
        <v>0</v>
      </c>
      <c r="P29" s="39">
        <f t="shared" si="19"/>
        <v>0</v>
      </c>
      <c r="Q29" s="2">
        <f t="shared" si="13"/>
        <v>-1</v>
      </c>
    </row>
    <row r="30" spans="1:17" x14ac:dyDescent="0.35">
      <c r="A30" s="2">
        <f>'Biomass from Ecopath'!A29</f>
        <v>24</v>
      </c>
      <c r="B30" t="str">
        <f>'Biomass from Ecopath'!B29</f>
        <v>Chinook5-H-mat</v>
      </c>
      <c r="C30">
        <f>'Biomass from Ecopath'!C29</f>
        <v>0.24278150000000001</v>
      </c>
      <c r="D30" s="2">
        <v>0</v>
      </c>
      <c r="E30" s="2">
        <v>1</v>
      </c>
      <c r="F30" s="17">
        <f t="shared" si="0"/>
        <v>6.5448447583144683E-4</v>
      </c>
      <c r="G30" s="14">
        <f t="shared" si="7"/>
        <v>0</v>
      </c>
      <c r="H30" s="24">
        <f t="shared" si="1"/>
        <v>0</v>
      </c>
      <c r="I30" s="29">
        <f t="shared" si="8"/>
        <v>0</v>
      </c>
      <c r="J30" s="28">
        <f t="shared" si="9"/>
        <v>0</v>
      </c>
      <c r="K30" s="15">
        <f t="shared" si="12"/>
        <v>0</v>
      </c>
      <c r="L30" s="34" t="str">
        <f t="shared" si="10"/>
        <v>Chinook5-H-mat</v>
      </c>
      <c r="M30" s="36">
        <f t="shared" si="17"/>
        <v>0</v>
      </c>
      <c r="N30" s="12">
        <f t="shared" si="11"/>
        <v>0</v>
      </c>
      <c r="O30" s="39">
        <f t="shared" si="18"/>
        <v>0</v>
      </c>
      <c r="P30" s="39">
        <f t="shared" si="19"/>
        <v>0</v>
      </c>
      <c r="Q30" s="2">
        <f t="shared" si="13"/>
        <v>-1</v>
      </c>
    </row>
    <row r="31" spans="1:17" x14ac:dyDescent="0.35">
      <c r="A31" s="2">
        <f>'Biomass from Ecopath'!A30</f>
        <v>25</v>
      </c>
      <c r="B31" t="str">
        <f>'Biomass from Ecopath'!B30</f>
        <v>Chinook6-H-spwn</v>
      </c>
      <c r="C31">
        <f>'Biomass from Ecopath'!C30</f>
        <v>0.30424639999999997</v>
      </c>
      <c r="D31" s="2">
        <v>0</v>
      </c>
      <c r="E31" s="2">
        <v>1</v>
      </c>
      <c r="F31" s="17">
        <f t="shared" si="0"/>
        <v>8.2018006160932636E-4</v>
      </c>
      <c r="G31" s="14">
        <f t="shared" si="7"/>
        <v>0</v>
      </c>
      <c r="H31" s="24">
        <f t="shared" si="1"/>
        <v>0</v>
      </c>
      <c r="I31" s="29">
        <f t="shared" si="8"/>
        <v>0</v>
      </c>
      <c r="J31" s="28">
        <f t="shared" si="9"/>
        <v>0</v>
      </c>
      <c r="K31" s="15">
        <f t="shared" si="12"/>
        <v>0</v>
      </c>
      <c r="L31" s="34" t="str">
        <f t="shared" si="10"/>
        <v>Chinook6-H-spwn</v>
      </c>
      <c r="M31" s="36">
        <f t="shared" si="17"/>
        <v>0</v>
      </c>
      <c r="N31" s="12">
        <f t="shared" si="11"/>
        <v>0</v>
      </c>
      <c r="O31" s="39">
        <f t="shared" si="18"/>
        <v>0</v>
      </c>
      <c r="P31" s="39">
        <f t="shared" si="19"/>
        <v>0</v>
      </c>
      <c r="Q31" s="2">
        <f t="shared" si="13"/>
        <v>-1</v>
      </c>
    </row>
    <row r="32" spans="1:17" s="8" customFormat="1" x14ac:dyDescent="0.35">
      <c r="A32" s="9">
        <f>'Biomass from Ecopath'!A31</f>
        <v>0</v>
      </c>
      <c r="B32" s="8" t="str">
        <f>'Biomass from Ecopath'!B31</f>
        <v>CHINOOK-WO</v>
      </c>
      <c r="C32" s="8">
        <f>'Biomass from Ecopath'!C31</f>
        <v>0</v>
      </c>
      <c r="E32" s="9"/>
      <c r="F32" s="18">
        <f t="shared" si="0"/>
        <v>0</v>
      </c>
      <c r="G32" s="22">
        <f t="shared" si="7"/>
        <v>0</v>
      </c>
      <c r="H32" s="25">
        <f t="shared" si="1"/>
        <v>0</v>
      </c>
      <c r="I32" s="30">
        <f t="shared" si="8"/>
        <v>0</v>
      </c>
      <c r="J32" s="31">
        <f t="shared" si="9"/>
        <v>0</v>
      </c>
      <c r="K32" s="45">
        <f t="shared" si="12"/>
        <v>0</v>
      </c>
      <c r="L32" s="35" t="str">
        <f t="shared" si="10"/>
        <v>CHINOOK-WO</v>
      </c>
      <c r="M32" s="37"/>
      <c r="N32" s="48"/>
      <c r="O32" s="41"/>
      <c r="P32" s="41"/>
      <c r="Q32" s="9">
        <f t="shared" si="13"/>
        <v>-1</v>
      </c>
    </row>
    <row r="33" spans="1:17" x14ac:dyDescent="0.35">
      <c r="A33" s="2">
        <f>'Biomass from Ecopath'!A32</f>
        <v>26</v>
      </c>
      <c r="B33" t="str">
        <f>'Biomass from Ecopath'!B32</f>
        <v>Chinook1-WO-frsh</v>
      </c>
      <c r="C33">
        <f>'Biomass from Ecopath'!C32</f>
        <v>6.6317280000000001E-5</v>
      </c>
      <c r="D33" s="2">
        <v>0</v>
      </c>
      <c r="E33" s="2">
        <v>1</v>
      </c>
      <c r="F33" s="17">
        <f t="shared" si="0"/>
        <v>1.7877651402338022E-7</v>
      </c>
      <c r="G33" s="14">
        <f t="shared" si="7"/>
        <v>0</v>
      </c>
      <c r="H33" s="24">
        <f t="shared" si="1"/>
        <v>0</v>
      </c>
      <c r="I33" s="29">
        <f t="shared" si="8"/>
        <v>0</v>
      </c>
      <c r="J33" s="28">
        <f t="shared" si="9"/>
        <v>0</v>
      </c>
      <c r="K33" s="15">
        <f t="shared" si="12"/>
        <v>0</v>
      </c>
      <c r="L33" s="34" t="str">
        <f t="shared" si="10"/>
        <v>Chinook1-WO-frsh</v>
      </c>
      <c r="M33" s="36">
        <f t="shared" ref="M33:M39" si="20">I33*(1-$F$2)</f>
        <v>0</v>
      </c>
      <c r="N33" s="13">
        <f t="shared" si="11"/>
        <v>0</v>
      </c>
      <c r="O33" s="39">
        <f t="shared" ref="O33:O39" si="21">M33/F33/$C$88</f>
        <v>0</v>
      </c>
      <c r="P33" s="39">
        <f t="shared" ref="P33:P39" si="22">O33/$O$87</f>
        <v>0</v>
      </c>
      <c r="Q33" s="2">
        <f t="shared" si="13"/>
        <v>-1</v>
      </c>
    </row>
    <row r="34" spans="1:17" x14ac:dyDescent="0.35">
      <c r="A34" s="2">
        <f>'Biomass from Ecopath'!A33</f>
        <v>27</v>
      </c>
      <c r="B34" t="str">
        <f>'Biomass from Ecopath'!B33</f>
        <v>Chinook2-WO-emar1</v>
      </c>
      <c r="C34">
        <f>'Biomass from Ecopath'!C33</f>
        <v>1.6000000000000001E-3</v>
      </c>
      <c r="D34" s="2">
        <v>1</v>
      </c>
      <c r="E34" s="2">
        <v>1</v>
      </c>
      <c r="F34" s="17">
        <f t="shared" si="0"/>
        <v>4.3132411708895232E-6</v>
      </c>
      <c r="G34" s="14">
        <f t="shared" si="7"/>
        <v>1.6000000000000001E-3</v>
      </c>
      <c r="H34" s="24">
        <f t="shared" si="1"/>
        <v>1.3551346280197927E-5</v>
      </c>
      <c r="I34" s="29">
        <f t="shared" si="8"/>
        <v>1.3551346280197927E-5</v>
      </c>
      <c r="J34" s="28">
        <f t="shared" si="9"/>
        <v>1</v>
      </c>
      <c r="K34" s="15">
        <f t="shared" si="12"/>
        <v>4.5454545454545456E-2</v>
      </c>
      <c r="L34" s="34" t="str">
        <f t="shared" si="10"/>
        <v>Chinook2-WO-emar1</v>
      </c>
      <c r="M34" s="36">
        <f t="shared" si="20"/>
        <v>1.2196211652178134E-5</v>
      </c>
      <c r="N34" s="13">
        <f t="shared" si="11"/>
        <v>1.2196211652178134E-5</v>
      </c>
      <c r="O34" s="39">
        <f t="shared" si="21"/>
        <v>7.6226322826113335E-3</v>
      </c>
      <c r="P34" s="39">
        <f t="shared" si="22"/>
        <v>3.7593984962406006E-2</v>
      </c>
      <c r="Q34" s="2">
        <f t="shared" si="13"/>
        <v>0.46997929606625249</v>
      </c>
    </row>
    <row r="35" spans="1:17" x14ac:dyDescent="0.35">
      <c r="A35" s="2">
        <f>'Biomass from Ecopath'!A34</f>
        <v>28</v>
      </c>
      <c r="B35" t="str">
        <f>'Biomass from Ecopath'!B34</f>
        <v>Chinook3-WO-emar2</v>
      </c>
      <c r="C35">
        <f>'Biomass from Ecopath'!C34</f>
        <v>1.9992590000000001E-2</v>
      </c>
      <c r="D35" s="2">
        <v>1</v>
      </c>
      <c r="E35" s="2">
        <v>1</v>
      </c>
      <c r="F35" s="17">
        <f t="shared" si="0"/>
        <v>5.3895538937946366E-5</v>
      </c>
      <c r="G35" s="14">
        <f t="shared" si="7"/>
        <v>1.9992590000000001E-2</v>
      </c>
      <c r="H35" s="24">
        <f t="shared" si="1"/>
        <v>1.6932906883001392E-4</v>
      </c>
      <c r="I35" s="29">
        <f t="shared" si="8"/>
        <v>1.6932906883001392E-4</v>
      </c>
      <c r="J35" s="28">
        <f t="shared" si="9"/>
        <v>1</v>
      </c>
      <c r="K35" s="15">
        <f t="shared" si="12"/>
        <v>4.5454545454545456E-2</v>
      </c>
      <c r="L35" s="34" t="str">
        <f t="shared" si="10"/>
        <v>Chinook3-WO-emar2</v>
      </c>
      <c r="M35" s="36">
        <f t="shared" si="20"/>
        <v>1.5239616194701253E-4</v>
      </c>
      <c r="N35" s="13">
        <f t="shared" si="11"/>
        <v>1.5239616194701253E-4</v>
      </c>
      <c r="O35" s="39">
        <f t="shared" si="21"/>
        <v>7.6226322826113335E-3</v>
      </c>
      <c r="P35" s="39">
        <f t="shared" si="22"/>
        <v>3.7593984962406006E-2</v>
      </c>
      <c r="Q35" s="2">
        <f t="shared" si="13"/>
        <v>0.46997929606625249</v>
      </c>
    </row>
    <row r="36" spans="1:17" x14ac:dyDescent="0.35">
      <c r="A36" s="2">
        <f>'Biomass from Ecopath'!A35</f>
        <v>29</v>
      </c>
      <c r="B36" t="str">
        <f>'Biomass from Ecopath'!B35</f>
        <v>Chinook4-WO-emar3</v>
      </c>
      <c r="C36">
        <f>'Biomass from Ecopath'!C35</f>
        <v>4.0785370000000001E-2</v>
      </c>
      <c r="D36" s="2">
        <v>0</v>
      </c>
      <c r="E36" s="2">
        <v>1</v>
      </c>
      <c r="F36" s="17">
        <f t="shared" si="0"/>
        <v>1.0994821065872653E-4</v>
      </c>
      <c r="G36" s="14">
        <f t="shared" si="7"/>
        <v>0</v>
      </c>
      <c r="H36" s="24">
        <f t="shared" si="1"/>
        <v>0</v>
      </c>
      <c r="I36" s="29">
        <f t="shared" si="8"/>
        <v>0</v>
      </c>
      <c r="J36" s="28">
        <f t="shared" si="9"/>
        <v>0</v>
      </c>
      <c r="K36" s="15">
        <f t="shared" si="12"/>
        <v>0</v>
      </c>
      <c r="L36" s="34" t="str">
        <f t="shared" si="10"/>
        <v>Chinook4-WO-emar3</v>
      </c>
      <c r="M36" s="36">
        <f t="shared" si="20"/>
        <v>0</v>
      </c>
      <c r="N36" s="13">
        <f t="shared" si="11"/>
        <v>0</v>
      </c>
      <c r="O36" s="39">
        <f t="shared" si="21"/>
        <v>0</v>
      </c>
      <c r="P36" s="39">
        <f t="shared" si="22"/>
        <v>0</v>
      </c>
      <c r="Q36" s="2">
        <f t="shared" si="13"/>
        <v>-1</v>
      </c>
    </row>
    <row r="37" spans="1:17" x14ac:dyDescent="0.35">
      <c r="A37" s="2">
        <f>'Biomass from Ecopath'!A36</f>
        <v>30</v>
      </c>
      <c r="B37" t="str">
        <f>'Biomass from Ecopath'!B36</f>
        <v>Chinook5-WO-mat</v>
      </c>
      <c r="C37">
        <f>'Biomass from Ecopath'!C36</f>
        <v>1.2385079999999999</v>
      </c>
      <c r="D37" s="2">
        <v>0</v>
      </c>
      <c r="E37" s="2">
        <v>1</v>
      </c>
      <c r="F37" s="17">
        <f t="shared" si="0"/>
        <v>3.3387398100475259E-3</v>
      </c>
      <c r="G37" s="14">
        <f t="shared" si="7"/>
        <v>0</v>
      </c>
      <c r="H37" s="24">
        <f t="shared" si="1"/>
        <v>0</v>
      </c>
      <c r="I37" s="29">
        <f t="shared" si="8"/>
        <v>0</v>
      </c>
      <c r="J37" s="28">
        <f t="shared" si="9"/>
        <v>0</v>
      </c>
      <c r="K37" s="15">
        <f t="shared" si="12"/>
        <v>0</v>
      </c>
      <c r="L37" s="34" t="str">
        <f t="shared" si="10"/>
        <v>Chinook5-WO-mat</v>
      </c>
      <c r="M37" s="36">
        <f t="shared" si="20"/>
        <v>0</v>
      </c>
      <c r="N37" s="13">
        <f t="shared" si="11"/>
        <v>0</v>
      </c>
      <c r="O37" s="39">
        <f t="shared" si="21"/>
        <v>0</v>
      </c>
      <c r="P37" s="39">
        <f t="shared" si="22"/>
        <v>0</v>
      </c>
      <c r="Q37" s="2">
        <f t="shared" si="13"/>
        <v>-1</v>
      </c>
    </row>
    <row r="38" spans="1:17" x14ac:dyDescent="0.35">
      <c r="A38" s="2">
        <f>'Biomass from Ecopath'!A37</f>
        <v>31</v>
      </c>
      <c r="B38" t="str">
        <f>'Biomass from Ecopath'!B37</f>
        <v>Chinook6-WO-spwn</v>
      </c>
      <c r="C38">
        <f>'Biomass from Ecopath'!C37</f>
        <v>0.6532715</v>
      </c>
      <c r="D38" s="2">
        <v>0</v>
      </c>
      <c r="E38" s="2">
        <v>1</v>
      </c>
      <c r="F38" s="17">
        <f t="shared" si="0"/>
        <v>1.7610734559804721E-3</v>
      </c>
      <c r="G38" s="14">
        <f t="shared" si="7"/>
        <v>0</v>
      </c>
      <c r="H38" s="24">
        <f t="shared" si="1"/>
        <v>0</v>
      </c>
      <c r="I38" s="29">
        <f t="shared" si="8"/>
        <v>0</v>
      </c>
      <c r="J38" s="28">
        <f t="shared" si="9"/>
        <v>0</v>
      </c>
      <c r="K38" s="15">
        <f t="shared" si="12"/>
        <v>0</v>
      </c>
      <c r="L38" s="34" t="str">
        <f t="shared" si="10"/>
        <v>Chinook6-WO-spwn</v>
      </c>
      <c r="M38" s="36">
        <f t="shared" si="20"/>
        <v>0</v>
      </c>
      <c r="N38" s="13">
        <f t="shared" si="11"/>
        <v>0</v>
      </c>
      <c r="O38" s="39">
        <f t="shared" si="21"/>
        <v>0</v>
      </c>
      <c r="P38" s="39">
        <f t="shared" si="22"/>
        <v>0</v>
      </c>
      <c r="Q38" s="2">
        <f t="shared" si="13"/>
        <v>-1</v>
      </c>
    </row>
    <row r="39" spans="1:17" x14ac:dyDescent="0.35">
      <c r="A39" s="2">
        <f>'Biomass from Ecopath'!A38</f>
        <v>32</v>
      </c>
      <c r="B39" t="str">
        <f>'Biomass from Ecopath'!B38</f>
        <v>Chinook7-WO-mori</v>
      </c>
      <c r="C39">
        <f>'Biomass from Ecopath'!C38</f>
        <v>0.69159499999999996</v>
      </c>
      <c r="D39" s="2">
        <v>0</v>
      </c>
      <c r="E39" s="2">
        <v>1</v>
      </c>
      <c r="F39" s="17">
        <f t="shared" si="0"/>
        <v>1.8643850172383374E-3</v>
      </c>
      <c r="G39" s="14">
        <f t="shared" si="7"/>
        <v>0</v>
      </c>
      <c r="H39" s="24">
        <f t="shared" si="1"/>
        <v>0</v>
      </c>
      <c r="I39" s="29">
        <f t="shared" si="8"/>
        <v>0</v>
      </c>
      <c r="J39" s="28">
        <f t="shared" si="9"/>
        <v>0</v>
      </c>
      <c r="K39" s="15">
        <f t="shared" si="12"/>
        <v>0</v>
      </c>
      <c r="L39" s="34" t="str">
        <f t="shared" si="10"/>
        <v>Chinook7-WO-mori</v>
      </c>
      <c r="M39" s="36">
        <f t="shared" si="20"/>
        <v>0</v>
      </c>
      <c r="N39" s="13">
        <f t="shared" si="11"/>
        <v>0</v>
      </c>
      <c r="O39" s="39">
        <f t="shared" si="21"/>
        <v>0</v>
      </c>
      <c r="P39" s="39">
        <f t="shared" si="22"/>
        <v>0</v>
      </c>
      <c r="Q39" s="2">
        <f t="shared" si="13"/>
        <v>-1</v>
      </c>
    </row>
    <row r="40" spans="1:17" s="8" customFormat="1" x14ac:dyDescent="0.35">
      <c r="A40" s="9">
        <f>'Biomass from Ecopath'!A39</f>
        <v>0</v>
      </c>
      <c r="B40" s="8" t="str">
        <f>'Biomass from Ecopath'!B39</f>
        <v>CHINOOK-WS</v>
      </c>
      <c r="C40" s="8">
        <f>'Biomass from Ecopath'!C39</f>
        <v>0</v>
      </c>
      <c r="E40" s="9"/>
      <c r="F40" s="18">
        <f t="shared" si="0"/>
        <v>0</v>
      </c>
      <c r="G40" s="22">
        <f t="shared" si="7"/>
        <v>0</v>
      </c>
      <c r="H40" s="25">
        <f t="shared" si="1"/>
        <v>0</v>
      </c>
      <c r="I40" s="30">
        <f t="shared" si="8"/>
        <v>0</v>
      </c>
      <c r="J40" s="31">
        <f t="shared" si="9"/>
        <v>0</v>
      </c>
      <c r="K40" s="45">
        <f t="shared" si="12"/>
        <v>0</v>
      </c>
      <c r="L40" s="35" t="str">
        <f t="shared" si="10"/>
        <v>CHINOOK-WS</v>
      </c>
      <c r="M40" s="37"/>
      <c r="N40" s="48"/>
      <c r="O40" s="41"/>
      <c r="P40" s="41"/>
      <c r="Q40" s="9">
        <f t="shared" si="13"/>
        <v>-1</v>
      </c>
    </row>
    <row r="41" spans="1:17" x14ac:dyDescent="0.35">
      <c r="A41" s="2">
        <f>'Biomass from Ecopath'!A40</f>
        <v>33</v>
      </c>
      <c r="B41" t="str">
        <f>'Biomass from Ecopath'!B40</f>
        <v>Chinook1-WS-frsh</v>
      </c>
      <c r="C41">
        <f>'Biomass from Ecopath'!C40</f>
        <v>1.431089E-2</v>
      </c>
      <c r="D41" s="2">
        <v>0</v>
      </c>
      <c r="E41" s="2">
        <v>1</v>
      </c>
      <c r="F41" s="17">
        <f t="shared" si="0"/>
        <v>3.8578949962544482E-5</v>
      </c>
      <c r="G41" s="14">
        <f t="shared" si="7"/>
        <v>0</v>
      </c>
      <c r="H41" s="24">
        <f t="shared" si="1"/>
        <v>0</v>
      </c>
      <c r="I41" s="29">
        <f t="shared" si="8"/>
        <v>0</v>
      </c>
      <c r="J41" s="28">
        <f t="shared" si="9"/>
        <v>0</v>
      </c>
      <c r="K41" s="15">
        <f t="shared" si="12"/>
        <v>0</v>
      </c>
      <c r="L41" s="34" t="str">
        <f t="shared" si="10"/>
        <v>Chinook1-WS-frsh</v>
      </c>
      <c r="M41" s="36">
        <f>I41*(1-$F$2)</f>
        <v>0</v>
      </c>
      <c r="N41" s="13">
        <f t="shared" si="11"/>
        <v>0</v>
      </c>
      <c r="O41" s="39">
        <f>M41/F41/$C$88</f>
        <v>0</v>
      </c>
      <c r="P41" s="39">
        <f>O41/$O$87</f>
        <v>0</v>
      </c>
      <c r="Q41" s="2">
        <f t="shared" si="13"/>
        <v>-1</v>
      </c>
    </row>
    <row r="42" spans="1:17" x14ac:dyDescent="0.35">
      <c r="A42" s="2">
        <f>'Biomass from Ecopath'!A41</f>
        <v>34</v>
      </c>
      <c r="B42" t="str">
        <f>'Biomass from Ecopath'!B41</f>
        <v>Chinook2-WS-emar</v>
      </c>
      <c r="C42">
        <f>'Biomass from Ecopath'!C41</f>
        <v>2.8000000000000001E-2</v>
      </c>
      <c r="D42" s="2">
        <v>1</v>
      </c>
      <c r="E42" s="2">
        <v>1</v>
      </c>
      <c r="F42" s="17">
        <f t="shared" si="0"/>
        <v>7.5481720490566667E-5</v>
      </c>
      <c r="G42" s="14">
        <f t="shared" si="7"/>
        <v>2.8000000000000001E-2</v>
      </c>
      <c r="H42" s="24">
        <f t="shared" si="1"/>
        <v>2.3714855990346372E-4</v>
      </c>
      <c r="I42" s="29">
        <f t="shared" si="8"/>
        <v>2.3714855990346372E-4</v>
      </c>
      <c r="J42" s="28">
        <f t="shared" si="9"/>
        <v>1</v>
      </c>
      <c r="K42" s="15">
        <f t="shared" si="12"/>
        <v>4.5454545454545456E-2</v>
      </c>
      <c r="L42" s="34" t="str">
        <f t="shared" si="10"/>
        <v>Chinook2-WS-emar</v>
      </c>
      <c r="M42" s="36">
        <f>I42*(1-$F$2)</f>
        <v>2.1343370391311734E-4</v>
      </c>
      <c r="N42" s="13">
        <f t="shared" si="11"/>
        <v>2.1343370391311734E-4</v>
      </c>
      <c r="O42" s="39">
        <f>M42/F42/$C$88</f>
        <v>7.6226322826113326E-3</v>
      </c>
      <c r="P42" s="39">
        <f>O42/$O$87</f>
        <v>3.7593984962405999E-2</v>
      </c>
      <c r="Q42" s="2">
        <f t="shared" si="13"/>
        <v>0.46997929606625244</v>
      </c>
    </row>
    <row r="43" spans="1:17" x14ac:dyDescent="0.35">
      <c r="A43" s="2">
        <f>'Biomass from Ecopath'!A42</f>
        <v>35</v>
      </c>
      <c r="B43" t="str">
        <f>'Biomass from Ecopath'!B42</f>
        <v>Chinook3-WS-mar</v>
      </c>
      <c r="C43">
        <f>'Biomass from Ecopath'!C42</f>
        <v>1.6438089999999999E-2</v>
      </c>
      <c r="D43" s="2">
        <v>0</v>
      </c>
      <c r="E43" s="2">
        <v>1</v>
      </c>
      <c r="F43" s="17">
        <f t="shared" si="0"/>
        <v>4.4313404099242099E-5</v>
      </c>
      <c r="G43" s="14">
        <f t="shared" si="7"/>
        <v>0</v>
      </c>
      <c r="H43" s="24">
        <f t="shared" si="1"/>
        <v>0</v>
      </c>
      <c r="I43" s="29">
        <f t="shared" si="8"/>
        <v>0</v>
      </c>
      <c r="J43" s="28">
        <f t="shared" si="9"/>
        <v>0</v>
      </c>
      <c r="K43" s="15">
        <f t="shared" si="12"/>
        <v>0</v>
      </c>
      <c r="L43" s="34" t="str">
        <f t="shared" si="10"/>
        <v>Chinook3-WS-mar</v>
      </c>
      <c r="M43" s="36">
        <f>I43*(1-$F$2)</f>
        <v>0</v>
      </c>
      <c r="N43" s="13">
        <f t="shared" si="11"/>
        <v>0</v>
      </c>
      <c r="O43" s="39">
        <f>M43/F43/$C$88</f>
        <v>0</v>
      </c>
      <c r="P43" s="39">
        <f>O43/$O$87</f>
        <v>0</v>
      </c>
      <c r="Q43" s="2">
        <f t="shared" si="13"/>
        <v>-1</v>
      </c>
    </row>
    <row r="44" spans="1:17" x14ac:dyDescent="0.35">
      <c r="A44" s="2">
        <f>'Biomass from Ecopath'!A43</f>
        <v>36</v>
      </c>
      <c r="B44" t="str">
        <f>'Biomass from Ecopath'!B43</f>
        <v>Chinook4-WS-spwn</v>
      </c>
      <c r="C44">
        <f>'Biomass from Ecopath'!C43</f>
        <v>1.215135E-3</v>
      </c>
      <c r="D44" s="2">
        <v>0</v>
      </c>
      <c r="E44" s="2">
        <v>1</v>
      </c>
      <c r="F44" s="17">
        <f t="shared" si="0"/>
        <v>3.2757314438680255E-6</v>
      </c>
      <c r="G44" s="14">
        <f t="shared" si="7"/>
        <v>0</v>
      </c>
      <c r="H44" s="24">
        <f t="shared" si="1"/>
        <v>0</v>
      </c>
      <c r="I44" s="29">
        <f t="shared" si="8"/>
        <v>0</v>
      </c>
      <c r="J44" s="28">
        <f t="shared" si="9"/>
        <v>0</v>
      </c>
      <c r="K44" s="15">
        <f t="shared" si="12"/>
        <v>0</v>
      </c>
      <c r="L44" s="34" t="str">
        <f t="shared" si="10"/>
        <v>Chinook4-WS-spwn</v>
      </c>
      <c r="M44" s="36">
        <f>I44*(1-$F$2)</f>
        <v>0</v>
      </c>
      <c r="N44" s="13">
        <f t="shared" si="11"/>
        <v>0</v>
      </c>
      <c r="O44" s="39">
        <f>M44/F44/$C$88</f>
        <v>0</v>
      </c>
      <c r="P44" s="39">
        <f>O44/$O$87</f>
        <v>0</v>
      </c>
      <c r="Q44" s="2">
        <f t="shared" si="13"/>
        <v>-1</v>
      </c>
    </row>
    <row r="45" spans="1:17" x14ac:dyDescent="0.35">
      <c r="A45" s="2">
        <f>'Biomass from Ecopath'!A44</f>
        <v>37</v>
      </c>
      <c r="B45" t="str">
        <f>'Biomass from Ecopath'!B44</f>
        <v>Chinook5-WS-mori</v>
      </c>
      <c r="C45">
        <f>'Biomass from Ecopath'!C44</f>
        <v>4.0151500000000002E-4</v>
      </c>
      <c r="D45" s="2">
        <v>0</v>
      </c>
      <c r="E45" s="2">
        <v>1</v>
      </c>
      <c r="F45" s="17">
        <f t="shared" si="0"/>
        <v>1.0823943929560668E-6</v>
      </c>
      <c r="G45" s="14">
        <f t="shared" si="7"/>
        <v>0</v>
      </c>
      <c r="H45" s="24">
        <f t="shared" si="1"/>
        <v>0</v>
      </c>
      <c r="I45" s="29">
        <f t="shared" si="8"/>
        <v>0</v>
      </c>
      <c r="J45" s="28">
        <f t="shared" si="9"/>
        <v>0</v>
      </c>
      <c r="K45" s="15">
        <f t="shared" si="12"/>
        <v>0</v>
      </c>
      <c r="L45" s="34" t="str">
        <f t="shared" si="10"/>
        <v>Chinook5-WS-mori</v>
      </c>
      <c r="M45" s="36">
        <f>I45*(1-$F$2)</f>
        <v>0</v>
      </c>
      <c r="N45" s="13">
        <f t="shared" si="11"/>
        <v>0</v>
      </c>
      <c r="O45" s="39">
        <f>M45/F45/$C$88</f>
        <v>0</v>
      </c>
      <c r="P45" s="39">
        <f>O45/$O$87</f>
        <v>0</v>
      </c>
      <c r="Q45" s="2">
        <f t="shared" si="13"/>
        <v>-1</v>
      </c>
    </row>
    <row r="46" spans="1:17" s="8" customFormat="1" x14ac:dyDescent="0.35">
      <c r="A46" s="9">
        <f>'Biomass from Ecopath'!A45</f>
        <v>0</v>
      </c>
      <c r="B46" s="8" t="str">
        <f>'Biomass from Ecopath'!B45</f>
        <v>COHO-H</v>
      </c>
      <c r="C46" s="8">
        <f>'Biomass from Ecopath'!C45</f>
        <v>0</v>
      </c>
      <c r="E46" s="9"/>
      <c r="F46" s="18">
        <f t="shared" si="0"/>
        <v>0</v>
      </c>
      <c r="G46" s="22">
        <f t="shared" si="7"/>
        <v>0</v>
      </c>
      <c r="H46" s="25">
        <f t="shared" si="1"/>
        <v>0</v>
      </c>
      <c r="I46" s="30">
        <f t="shared" si="8"/>
        <v>0</v>
      </c>
      <c r="J46" s="31">
        <f t="shared" si="9"/>
        <v>0</v>
      </c>
      <c r="K46" s="45">
        <f t="shared" ref="K46:K72" si="23">J46/$J$88</f>
        <v>0</v>
      </c>
      <c r="L46" s="35" t="str">
        <f t="shared" si="10"/>
        <v>COHO-H</v>
      </c>
      <c r="M46" s="37"/>
      <c r="N46" s="48"/>
      <c r="O46" s="41"/>
      <c r="P46" s="41"/>
      <c r="Q46" s="9">
        <f t="shared" ref="Q46:Q72" si="24">($A$83*P46-1)/(($A$83-2)*P46+1)</f>
        <v>-1</v>
      </c>
    </row>
    <row r="47" spans="1:17" x14ac:dyDescent="0.35">
      <c r="A47" s="2">
        <f>'Biomass from Ecopath'!A46</f>
        <v>38</v>
      </c>
      <c r="B47" t="str">
        <f>'Biomass from Ecopath'!B46</f>
        <v>Coho1-H-frsh</v>
      </c>
      <c r="C47">
        <f>'Biomass from Ecopath'!C46</f>
        <v>1.0999999999999999E-2</v>
      </c>
      <c r="D47" s="2">
        <v>0</v>
      </c>
      <c r="E47" s="2">
        <v>1</v>
      </c>
      <c r="F47" s="17">
        <f t="shared" si="0"/>
        <v>2.965353304986547E-5</v>
      </c>
      <c r="G47" s="14">
        <f t="shared" si="7"/>
        <v>0</v>
      </c>
      <c r="H47" s="24">
        <f t="shared" si="1"/>
        <v>0</v>
      </c>
      <c r="I47" s="29">
        <f t="shared" si="8"/>
        <v>0</v>
      </c>
      <c r="J47" s="28">
        <f t="shared" si="9"/>
        <v>0</v>
      </c>
      <c r="K47" s="15">
        <f t="shared" si="23"/>
        <v>0</v>
      </c>
      <c r="L47" s="34" t="str">
        <f t="shared" si="10"/>
        <v>Coho1-H-frsh</v>
      </c>
      <c r="M47" s="36">
        <f>I47*(1-$F$2)</f>
        <v>0</v>
      </c>
      <c r="N47" s="49">
        <f t="shared" si="11"/>
        <v>0</v>
      </c>
      <c r="O47" s="39">
        <f>M47/F47/$C$88</f>
        <v>0</v>
      </c>
      <c r="P47" s="39">
        <f>O47/$O$87</f>
        <v>0</v>
      </c>
      <c r="Q47" s="2">
        <f t="shared" si="24"/>
        <v>-1</v>
      </c>
    </row>
    <row r="48" spans="1:17" x14ac:dyDescent="0.35">
      <c r="A48" s="2">
        <f>'Biomass from Ecopath'!A47</f>
        <v>39</v>
      </c>
      <c r="B48" t="str">
        <f>'Biomass from Ecopath'!B47</f>
        <v>Coho2-H-emar</v>
      </c>
      <c r="C48">
        <f>'Biomass from Ecopath'!C47</f>
        <v>9.619318E-3</v>
      </c>
      <c r="D48" s="2">
        <v>1</v>
      </c>
      <c r="E48" s="2">
        <v>1</v>
      </c>
      <c r="F48" s="17">
        <f t="shared" si="0"/>
        <v>2.5931524020924166E-5</v>
      </c>
      <c r="G48" s="14">
        <f t="shared" si="7"/>
        <v>9.619318E-3</v>
      </c>
      <c r="H48" s="24">
        <f t="shared" si="1"/>
        <v>8.1471693248338095E-5</v>
      </c>
      <c r="I48" s="29">
        <f t="shared" si="8"/>
        <v>8.1471693248338095E-5</v>
      </c>
      <c r="J48" s="28">
        <f t="shared" si="9"/>
        <v>1</v>
      </c>
      <c r="K48" s="15">
        <f t="shared" si="23"/>
        <v>4.5454545454545456E-2</v>
      </c>
      <c r="L48" s="34" t="str">
        <f t="shared" si="10"/>
        <v>Coho2-H-emar</v>
      </c>
      <c r="M48" s="36">
        <f>I48*(1-$F$2)</f>
        <v>7.332452392350429E-5</v>
      </c>
      <c r="N48" s="49">
        <f t="shared" si="11"/>
        <v>7.332452392350429E-5</v>
      </c>
      <c r="O48" s="39">
        <f>M48/F48/$C$88</f>
        <v>7.6226322826113335E-3</v>
      </c>
      <c r="P48" s="39">
        <f>O48/$O$87</f>
        <v>3.7593984962406006E-2</v>
      </c>
      <c r="Q48" s="2">
        <f t="shared" si="24"/>
        <v>0.46997929606625249</v>
      </c>
    </row>
    <row r="49" spans="1:17" x14ac:dyDescent="0.35">
      <c r="A49" s="2">
        <f>'Biomass from Ecopath'!A48</f>
        <v>40</v>
      </c>
      <c r="B49" t="str">
        <f>'Biomass from Ecopath'!B48</f>
        <v>Coho3-H-mar</v>
      </c>
      <c r="C49">
        <f>'Biomass from Ecopath'!C48</f>
        <v>2.7441039999999998E-3</v>
      </c>
      <c r="D49" s="2">
        <v>0</v>
      </c>
      <c r="E49" s="2">
        <v>1</v>
      </c>
      <c r="F49" s="17">
        <f t="shared" si="0"/>
        <v>7.3974889687516398E-6</v>
      </c>
      <c r="G49" s="14">
        <f t="shared" si="7"/>
        <v>0</v>
      </c>
      <c r="H49" s="24">
        <f t="shared" si="1"/>
        <v>0</v>
      </c>
      <c r="I49" s="29">
        <f t="shared" si="8"/>
        <v>0</v>
      </c>
      <c r="J49" s="28">
        <f t="shared" si="9"/>
        <v>0</v>
      </c>
      <c r="K49" s="15">
        <f t="shared" si="23"/>
        <v>0</v>
      </c>
      <c r="L49" s="34" t="str">
        <f t="shared" si="10"/>
        <v>Coho3-H-mar</v>
      </c>
      <c r="M49" s="36">
        <f>I49*(1-$F$2)</f>
        <v>0</v>
      </c>
      <c r="N49" s="49">
        <f t="shared" si="11"/>
        <v>0</v>
      </c>
      <c r="O49" s="39">
        <f>M49/F49/$C$88</f>
        <v>0</v>
      </c>
      <c r="P49" s="39">
        <f>O49/$O$87</f>
        <v>0</v>
      </c>
      <c r="Q49" s="2">
        <f t="shared" si="24"/>
        <v>-1</v>
      </c>
    </row>
    <row r="50" spans="1:17" x14ac:dyDescent="0.35">
      <c r="A50" s="2">
        <f>'Biomass from Ecopath'!A49</f>
        <v>41</v>
      </c>
      <c r="B50" t="str">
        <f>'Biomass from Ecopath'!B49</f>
        <v>Coho4-H-spwn</v>
      </c>
      <c r="C50">
        <f>'Biomass from Ecopath'!C49</f>
        <v>8.3813509999999998E-4</v>
      </c>
      <c r="D50" s="2">
        <v>0</v>
      </c>
      <c r="E50" s="2">
        <v>1</v>
      </c>
      <c r="F50" s="17">
        <f t="shared" si="0"/>
        <v>2.259424262554755E-6</v>
      </c>
      <c r="G50" s="14">
        <f t="shared" si="7"/>
        <v>0</v>
      </c>
      <c r="H50" s="24">
        <f t="shared" si="1"/>
        <v>0</v>
      </c>
      <c r="I50" s="29">
        <f t="shared" si="8"/>
        <v>0</v>
      </c>
      <c r="J50" s="28">
        <f t="shared" si="9"/>
        <v>0</v>
      </c>
      <c r="K50" s="15">
        <f t="shared" si="23"/>
        <v>0</v>
      </c>
      <c r="L50" s="34" t="str">
        <f t="shared" si="10"/>
        <v>Coho4-H-spwn</v>
      </c>
      <c r="M50" s="36">
        <f>I50*(1-$F$2)</f>
        <v>0</v>
      </c>
      <c r="N50" s="49">
        <f t="shared" si="11"/>
        <v>0</v>
      </c>
      <c r="O50" s="39">
        <f>M50/F50/$C$88</f>
        <v>0</v>
      </c>
      <c r="P50" s="39">
        <f>O50/$O$87</f>
        <v>0</v>
      </c>
      <c r="Q50" s="2">
        <f t="shared" si="24"/>
        <v>-1</v>
      </c>
    </row>
    <row r="51" spans="1:17" s="8" customFormat="1" x14ac:dyDescent="0.35">
      <c r="A51" s="9">
        <f>'Biomass from Ecopath'!A50</f>
        <v>0</v>
      </c>
      <c r="B51" s="8" t="str">
        <f>'Biomass from Ecopath'!B50</f>
        <v>COHO-W</v>
      </c>
      <c r="C51" s="8">
        <f>'Biomass from Ecopath'!C50</f>
        <v>0</v>
      </c>
      <c r="E51" s="9"/>
      <c r="F51" s="18">
        <f t="shared" si="0"/>
        <v>0</v>
      </c>
      <c r="G51" s="22">
        <f t="shared" si="7"/>
        <v>0</v>
      </c>
      <c r="H51" s="25">
        <f t="shared" si="1"/>
        <v>0</v>
      </c>
      <c r="I51" s="30">
        <f t="shared" si="8"/>
        <v>0</v>
      </c>
      <c r="J51" s="31">
        <f t="shared" si="9"/>
        <v>0</v>
      </c>
      <c r="K51" s="45">
        <f t="shared" si="23"/>
        <v>0</v>
      </c>
      <c r="L51" s="35" t="str">
        <f t="shared" si="10"/>
        <v>COHO-W</v>
      </c>
      <c r="M51" s="37"/>
      <c r="N51" s="48"/>
      <c r="O51" s="41"/>
      <c r="P51" s="41"/>
      <c r="Q51" s="9">
        <f t="shared" si="24"/>
        <v>-1</v>
      </c>
    </row>
    <row r="52" spans="1:17" x14ac:dyDescent="0.35">
      <c r="A52" s="2">
        <f>'Biomass from Ecopath'!A51</f>
        <v>42</v>
      </c>
      <c r="B52" t="str">
        <f>'Biomass from Ecopath'!B51</f>
        <v>Coho1-W-frsh</v>
      </c>
      <c r="C52">
        <f>'Biomass from Ecopath'!C51</f>
        <v>4.9171890000000003E-2</v>
      </c>
      <c r="D52" s="2">
        <v>0</v>
      </c>
      <c r="E52" s="2">
        <v>1</v>
      </c>
      <c r="F52" s="17">
        <f t="shared" si="0"/>
        <v>1.3255638774903179E-4</v>
      </c>
      <c r="G52" s="14">
        <f t="shared" si="7"/>
        <v>0</v>
      </c>
      <c r="H52" s="24">
        <f t="shared" si="1"/>
        <v>0</v>
      </c>
      <c r="I52" s="29">
        <f t="shared" si="8"/>
        <v>0</v>
      </c>
      <c r="J52" s="28">
        <f t="shared" si="9"/>
        <v>0</v>
      </c>
      <c r="K52" s="15">
        <f t="shared" si="23"/>
        <v>0</v>
      </c>
      <c r="L52" s="34" t="str">
        <f t="shared" si="10"/>
        <v>Coho1-W-frsh</v>
      </c>
      <c r="M52" s="36">
        <f>I52*(1-$F$2)</f>
        <v>0</v>
      </c>
      <c r="N52" s="13">
        <f t="shared" si="11"/>
        <v>0</v>
      </c>
      <c r="O52" s="39">
        <f>M52/F52/$C$88</f>
        <v>0</v>
      </c>
      <c r="P52" s="39">
        <f>O52/$O$87</f>
        <v>0</v>
      </c>
      <c r="Q52" s="2">
        <f t="shared" si="24"/>
        <v>-1</v>
      </c>
    </row>
    <row r="53" spans="1:17" x14ac:dyDescent="0.35">
      <c r="A53" s="2">
        <f>'Biomass from Ecopath'!A52</f>
        <v>43</v>
      </c>
      <c r="B53" t="str">
        <f>'Biomass from Ecopath'!B52</f>
        <v>Coho2-W-emar</v>
      </c>
      <c r="C53">
        <f>'Biomass from Ecopath'!C52</f>
        <v>4.2999999999999997E-2</v>
      </c>
      <c r="D53" s="2">
        <v>1</v>
      </c>
      <c r="E53" s="2">
        <v>1</v>
      </c>
      <c r="F53" s="17">
        <f t="shared" si="0"/>
        <v>1.1591835646765593E-4</v>
      </c>
      <c r="G53" s="14">
        <f t="shared" si="7"/>
        <v>4.2999999999999997E-2</v>
      </c>
      <c r="H53" s="24">
        <f t="shared" si="1"/>
        <v>3.6419243128031924E-4</v>
      </c>
      <c r="I53" s="29">
        <f t="shared" si="8"/>
        <v>3.6419243128031924E-4</v>
      </c>
      <c r="J53" s="28">
        <f t="shared" si="9"/>
        <v>1</v>
      </c>
      <c r="K53" s="15">
        <f t="shared" si="23"/>
        <v>4.5454545454545456E-2</v>
      </c>
      <c r="L53" s="34" t="str">
        <f t="shared" si="10"/>
        <v>Coho2-W-emar</v>
      </c>
      <c r="M53" s="36">
        <f>I53*(1-$F$2)</f>
        <v>3.2777318815228732E-4</v>
      </c>
      <c r="N53" s="13">
        <f t="shared" si="11"/>
        <v>3.2777318815228732E-4</v>
      </c>
      <c r="O53" s="39">
        <f>M53/F53/$C$88</f>
        <v>7.6226322826113335E-3</v>
      </c>
      <c r="P53" s="39">
        <f>O53/$O$87</f>
        <v>3.7593984962406006E-2</v>
      </c>
      <c r="Q53" s="2">
        <f t="shared" si="24"/>
        <v>0.46997929606625249</v>
      </c>
    </row>
    <row r="54" spans="1:17" x14ac:dyDescent="0.35">
      <c r="A54" s="2">
        <f>'Biomass from Ecopath'!A53</f>
        <v>44</v>
      </c>
      <c r="B54" t="str">
        <f>'Biomass from Ecopath'!B53</f>
        <v>Coho3-W-mar</v>
      </c>
      <c r="C54">
        <f>'Biomass from Ecopath'!C53</f>
        <v>1.2266610000000001E-2</v>
      </c>
      <c r="D54" s="2">
        <v>0</v>
      </c>
      <c r="E54" s="2">
        <v>1</v>
      </c>
      <c r="F54" s="17">
        <f t="shared" si="0"/>
        <v>3.3068029549528212E-5</v>
      </c>
      <c r="G54" s="14">
        <f t="shared" si="7"/>
        <v>0</v>
      </c>
      <c r="H54" s="24">
        <f t="shared" si="1"/>
        <v>0</v>
      </c>
      <c r="I54" s="29">
        <f t="shared" si="8"/>
        <v>0</v>
      </c>
      <c r="J54" s="28">
        <f t="shared" si="9"/>
        <v>0</v>
      </c>
      <c r="K54" s="15">
        <f t="shared" si="23"/>
        <v>0</v>
      </c>
      <c r="L54" s="34" t="str">
        <f t="shared" si="10"/>
        <v>Coho3-W-mar</v>
      </c>
      <c r="M54" s="36">
        <f>I54*(1-$F$2)</f>
        <v>0</v>
      </c>
      <c r="N54" s="13">
        <f t="shared" si="11"/>
        <v>0</v>
      </c>
      <c r="O54" s="39">
        <f>M54/F54/$C$88</f>
        <v>0</v>
      </c>
      <c r="P54" s="39">
        <f>O54/$O$87</f>
        <v>0</v>
      </c>
      <c r="Q54" s="2">
        <f t="shared" si="24"/>
        <v>-1</v>
      </c>
    </row>
    <row r="55" spans="1:17" x14ac:dyDescent="0.35">
      <c r="A55" s="2">
        <f>'Biomass from Ecopath'!A54</f>
        <v>45</v>
      </c>
      <c r="B55" t="str">
        <f>'Biomass from Ecopath'!B54</f>
        <v>Coho4-W-spwn</v>
      </c>
      <c r="C55">
        <f>'Biomass from Ecopath'!C54</f>
        <v>2.2607109999999999E-3</v>
      </c>
      <c r="D55" s="2">
        <v>0</v>
      </c>
      <c r="E55" s="2">
        <v>1</v>
      </c>
      <c r="F55" s="17">
        <f t="shared" si="0"/>
        <v>6.0943698504267658E-6</v>
      </c>
      <c r="G55" s="14">
        <f t="shared" si="7"/>
        <v>0</v>
      </c>
      <c r="H55" s="24">
        <f t="shared" si="1"/>
        <v>0</v>
      </c>
      <c r="I55" s="29">
        <f t="shared" si="8"/>
        <v>0</v>
      </c>
      <c r="J55" s="28">
        <f t="shared" si="9"/>
        <v>0</v>
      </c>
      <c r="K55" s="15">
        <f t="shared" si="23"/>
        <v>0</v>
      </c>
      <c r="L55" s="34" t="str">
        <f t="shared" si="10"/>
        <v>Coho4-W-spwn</v>
      </c>
      <c r="M55" s="36">
        <f>I55*(1-$F$2)</f>
        <v>0</v>
      </c>
      <c r="N55" s="13">
        <f t="shared" si="11"/>
        <v>0</v>
      </c>
      <c r="O55" s="39">
        <f>M55/F55/$C$88</f>
        <v>0</v>
      </c>
      <c r="P55" s="39">
        <f>O55/$O$87</f>
        <v>0</v>
      </c>
      <c r="Q55" s="2">
        <f t="shared" si="24"/>
        <v>-1</v>
      </c>
    </row>
    <row r="56" spans="1:17" x14ac:dyDescent="0.35">
      <c r="A56" s="2">
        <f>'Biomass from Ecopath'!A55</f>
        <v>46</v>
      </c>
      <c r="B56" t="str">
        <f>'Biomass from Ecopath'!B55</f>
        <v>Coho5-W-mori</v>
      </c>
      <c r="C56">
        <f>'Biomass from Ecopath'!C55</f>
        <v>1.730976E-3</v>
      </c>
      <c r="D56" s="2">
        <v>0</v>
      </c>
      <c r="E56" s="2">
        <v>1</v>
      </c>
      <c r="F56" s="17">
        <f t="shared" si="0"/>
        <v>4.6663230931385394E-6</v>
      </c>
      <c r="G56" s="14">
        <f t="shared" si="7"/>
        <v>0</v>
      </c>
      <c r="H56" s="24">
        <f t="shared" si="1"/>
        <v>0</v>
      </c>
      <c r="I56" s="29">
        <f t="shared" si="8"/>
        <v>0</v>
      </c>
      <c r="J56" s="28">
        <f t="shared" si="9"/>
        <v>0</v>
      </c>
      <c r="K56" s="15">
        <f t="shared" si="23"/>
        <v>0</v>
      </c>
      <c r="L56" s="34" t="str">
        <f t="shared" si="10"/>
        <v>Coho5-W-mori</v>
      </c>
      <c r="M56" s="36">
        <f>I56*(1-$F$2)</f>
        <v>0</v>
      </c>
      <c r="N56" s="13">
        <f t="shared" si="11"/>
        <v>0</v>
      </c>
      <c r="O56" s="39">
        <f>M56/F56/$C$88</f>
        <v>0</v>
      </c>
      <c r="P56" s="39">
        <f>O56/$O$87</f>
        <v>0</v>
      </c>
      <c r="Q56" s="2">
        <f t="shared" si="24"/>
        <v>-1</v>
      </c>
    </row>
    <row r="57" spans="1:17" s="8" customFormat="1" x14ac:dyDescent="0.35">
      <c r="A57" s="9">
        <f>'Biomass from Ecopath'!A56</f>
        <v>0</v>
      </c>
      <c r="B57" s="8" t="str">
        <f>'Biomass from Ecopath'!B56</f>
        <v>HERRING</v>
      </c>
      <c r="C57" s="8">
        <f>'Biomass from Ecopath'!C56</f>
        <v>0</v>
      </c>
      <c r="E57" s="9"/>
      <c r="F57" s="18">
        <f t="shared" si="0"/>
        <v>0</v>
      </c>
      <c r="G57" s="22">
        <f t="shared" si="7"/>
        <v>0</v>
      </c>
      <c r="H57" s="25">
        <f t="shared" si="1"/>
        <v>0</v>
      </c>
      <c r="I57" s="30">
        <f t="shared" si="8"/>
        <v>0</v>
      </c>
      <c r="J57" s="31">
        <f t="shared" si="9"/>
        <v>0</v>
      </c>
      <c r="K57" s="45">
        <f t="shared" si="23"/>
        <v>0</v>
      </c>
      <c r="L57" s="35" t="str">
        <f t="shared" si="10"/>
        <v>HERRING</v>
      </c>
      <c r="M57" s="37"/>
      <c r="N57" s="48"/>
      <c r="O57" s="41"/>
      <c r="P57" s="41"/>
      <c r="Q57" s="9">
        <f t="shared" si="24"/>
        <v>-1</v>
      </c>
    </row>
    <row r="58" spans="1:17" x14ac:dyDescent="0.35">
      <c r="A58" s="2">
        <f>'Biomass from Ecopath'!A57</f>
        <v>47</v>
      </c>
      <c r="B58" t="str">
        <f>'Biomass from Ecopath'!B57</f>
        <v>Herring1-age0</v>
      </c>
      <c r="C58">
        <f>'Biomass from Ecopath'!C57</f>
        <v>0.62606680000000003</v>
      </c>
      <c r="D58" s="2">
        <v>1</v>
      </c>
      <c r="E58" s="2">
        <v>1</v>
      </c>
      <c r="F58" s="17">
        <f t="shared" si="0"/>
        <v>1.6877356859294108E-3</v>
      </c>
      <c r="G58" s="14">
        <f t="shared" si="7"/>
        <v>0.62606680000000003</v>
      </c>
      <c r="H58" s="24">
        <f t="shared" si="1"/>
        <v>5.3025300008346377E-3</v>
      </c>
      <c r="I58" s="29">
        <f t="shared" si="8"/>
        <v>5.3025300008346377E-3</v>
      </c>
      <c r="J58" s="28">
        <f t="shared" si="9"/>
        <v>1</v>
      </c>
      <c r="K58" s="15">
        <f t="shared" si="23"/>
        <v>4.5454545454545456E-2</v>
      </c>
      <c r="L58" s="34" t="str">
        <f t="shared" si="10"/>
        <v>Herring1-age0</v>
      </c>
      <c r="M58" s="36">
        <f t="shared" ref="M58:M83" si="25">I58*(1-$F$2)</f>
        <v>4.7722770007511744E-3</v>
      </c>
      <c r="N58" s="13">
        <f t="shared" si="11"/>
        <v>4.7722770007511744E-3</v>
      </c>
      <c r="O58" s="39">
        <f t="shared" ref="O58:O72" si="26">M58/F58/$C$88</f>
        <v>7.6226322826113344E-3</v>
      </c>
      <c r="P58" s="39">
        <f t="shared" ref="P58:P72" si="27">O58/$O$87</f>
        <v>3.7593984962406013E-2</v>
      </c>
      <c r="Q58" s="2">
        <f t="shared" si="24"/>
        <v>0.46997929606625261</v>
      </c>
    </row>
    <row r="59" spans="1:17" x14ac:dyDescent="0.35">
      <c r="A59" s="2">
        <f>'Biomass from Ecopath'!A58</f>
        <v>48</v>
      </c>
      <c r="B59" t="str">
        <f>'Biomass from Ecopath'!B58</f>
        <v>Herring2-juve</v>
      </c>
      <c r="C59">
        <f>'Biomass from Ecopath'!C58</f>
        <v>6.3545759999999998</v>
      </c>
      <c r="D59" s="2">
        <v>1</v>
      </c>
      <c r="E59" s="2">
        <v>3</v>
      </c>
      <c r="F59" s="17">
        <f t="shared" si="0"/>
        <v>1.7130511766716539E-2</v>
      </c>
      <c r="G59" s="14">
        <f t="shared" si="7"/>
        <v>19.063727999999998</v>
      </c>
      <c r="H59" s="24">
        <f t="shared" si="1"/>
        <v>0.16146198719969065</v>
      </c>
      <c r="I59" s="29">
        <f t="shared" si="8"/>
        <v>0.16146198719969065</v>
      </c>
      <c r="J59" s="28">
        <f t="shared" si="9"/>
        <v>1</v>
      </c>
      <c r="K59" s="15">
        <f t="shared" si="23"/>
        <v>4.5454545454545456E-2</v>
      </c>
      <c r="L59" s="34" t="str">
        <f t="shared" si="10"/>
        <v>Herring2-juve</v>
      </c>
      <c r="M59" s="36">
        <f t="shared" si="25"/>
        <v>0.1453157884797216</v>
      </c>
      <c r="N59" s="13">
        <f t="shared" si="11"/>
        <v>0.1453157884797216</v>
      </c>
      <c r="O59" s="39">
        <f t="shared" si="26"/>
        <v>2.2867896847834007E-2</v>
      </c>
      <c r="P59" s="39">
        <f t="shared" si="27"/>
        <v>0.11278195488721805</v>
      </c>
      <c r="Q59" s="2">
        <f t="shared" si="24"/>
        <v>0.8005071851225698</v>
      </c>
    </row>
    <row r="60" spans="1:17" x14ac:dyDescent="0.35">
      <c r="A60" s="2">
        <f>'Biomass from Ecopath'!A59</f>
        <v>49</v>
      </c>
      <c r="B60" t="str">
        <f>'Biomass from Ecopath'!B59</f>
        <v>Herring3-mat</v>
      </c>
      <c r="C60">
        <f>'Biomass from Ecopath'!C59</f>
        <v>12</v>
      </c>
      <c r="D60" s="2">
        <v>1</v>
      </c>
      <c r="E60" s="2">
        <v>0.1</v>
      </c>
      <c r="F60" s="17">
        <f t="shared" si="0"/>
        <v>3.2349308781671422E-2</v>
      </c>
      <c r="G60" s="14">
        <f t="shared" si="7"/>
        <v>1.2000000000000002</v>
      </c>
      <c r="H60" s="24">
        <f t="shared" si="1"/>
        <v>1.0163509710148446E-2</v>
      </c>
      <c r="I60" s="29">
        <f t="shared" si="8"/>
        <v>1.0163509710148446E-2</v>
      </c>
      <c r="J60" s="28">
        <f t="shared" si="9"/>
        <v>1</v>
      </c>
      <c r="K60" s="15">
        <f t="shared" si="23"/>
        <v>4.5454545454545456E-2</v>
      </c>
      <c r="L60" s="34" t="str">
        <f t="shared" si="10"/>
        <v>Herring3-mat</v>
      </c>
      <c r="M60" s="36">
        <f t="shared" si="25"/>
        <v>9.1471587391336023E-3</v>
      </c>
      <c r="N60" s="13">
        <f t="shared" si="11"/>
        <v>9.1471587391336023E-3</v>
      </c>
      <c r="O60" s="39">
        <f t="shared" si="26"/>
        <v>7.6226322826113363E-4</v>
      </c>
      <c r="P60" s="39">
        <f t="shared" si="27"/>
        <v>3.7593984962406017E-3</v>
      </c>
      <c r="Q60" s="2">
        <f t="shared" si="24"/>
        <v>-0.57738095238095244</v>
      </c>
    </row>
    <row r="61" spans="1:17" x14ac:dyDescent="0.35">
      <c r="A61" s="2">
        <f>'Biomass from Ecopath'!A60</f>
        <v>50</v>
      </c>
      <c r="B61" t="str">
        <f>'Biomass from Ecopath'!B60</f>
        <v>Offshore_prey</v>
      </c>
      <c r="C61">
        <f>'Biomass from Ecopath'!C60</f>
        <v>26</v>
      </c>
      <c r="D61" s="2">
        <v>0</v>
      </c>
      <c r="E61" s="2">
        <v>1</v>
      </c>
      <c r="F61" s="17">
        <f t="shared" si="0"/>
        <v>7.0090169026954752E-2</v>
      </c>
      <c r="G61" s="14">
        <f t="shared" si="7"/>
        <v>0</v>
      </c>
      <c r="H61" s="24">
        <f t="shared" si="1"/>
        <v>0</v>
      </c>
      <c r="I61" s="29">
        <f t="shared" si="8"/>
        <v>0</v>
      </c>
      <c r="J61" s="28">
        <f t="shared" si="9"/>
        <v>0</v>
      </c>
      <c r="K61" s="15">
        <f t="shared" si="23"/>
        <v>0</v>
      </c>
      <c r="L61" s="34" t="str">
        <f t="shared" si="10"/>
        <v>Offshore_prey</v>
      </c>
      <c r="M61" s="36">
        <f t="shared" si="25"/>
        <v>0</v>
      </c>
      <c r="N61" s="13">
        <f t="shared" si="11"/>
        <v>0</v>
      </c>
      <c r="O61" s="39">
        <f t="shared" si="26"/>
        <v>0</v>
      </c>
      <c r="P61" s="39">
        <f t="shared" si="27"/>
        <v>0</v>
      </c>
      <c r="Q61" s="2">
        <f t="shared" si="24"/>
        <v>-1</v>
      </c>
    </row>
    <row r="62" spans="1:17" x14ac:dyDescent="0.35">
      <c r="A62" s="2">
        <f>'Biomass from Ecopath'!A61</f>
        <v>51</v>
      </c>
      <c r="B62" t="str">
        <f>'Biomass from Ecopath'!B61</f>
        <v>Small_Forage_Fish</v>
      </c>
      <c r="C62">
        <f>'Biomass from Ecopath'!C61</f>
        <v>17.5</v>
      </c>
      <c r="D62" s="2">
        <v>1</v>
      </c>
      <c r="E62" s="2">
        <v>0.5</v>
      </c>
      <c r="F62" s="17">
        <f t="shared" si="0"/>
        <v>4.7176075306604164E-2</v>
      </c>
      <c r="G62" s="14">
        <f t="shared" si="7"/>
        <v>8.75</v>
      </c>
      <c r="H62" s="24">
        <f t="shared" si="1"/>
        <v>7.4108924969832415E-2</v>
      </c>
      <c r="I62" s="29">
        <f t="shared" si="8"/>
        <v>7.4108924969832415E-2</v>
      </c>
      <c r="J62" s="28">
        <f t="shared" si="9"/>
        <v>1</v>
      </c>
      <c r="K62" s="15">
        <f t="shared" si="23"/>
        <v>4.5454545454545456E-2</v>
      </c>
      <c r="L62" s="34" t="str">
        <f t="shared" si="10"/>
        <v>Small_Forage_Fish</v>
      </c>
      <c r="M62" s="36">
        <f t="shared" si="25"/>
        <v>6.6698032472849181E-2</v>
      </c>
      <c r="N62" s="13">
        <f t="shared" si="11"/>
        <v>6.6698032472849181E-2</v>
      </c>
      <c r="O62" s="39">
        <f t="shared" si="26"/>
        <v>3.8113161413056672E-3</v>
      </c>
      <c r="P62" s="39">
        <f t="shared" si="27"/>
        <v>1.8796992481203006E-2</v>
      </c>
      <c r="Q62" s="2">
        <f t="shared" si="24"/>
        <v>0.15259740259740256</v>
      </c>
    </row>
    <row r="63" spans="1:17" x14ac:dyDescent="0.35">
      <c r="A63" s="2">
        <f>'Biomass from Ecopath'!A62</f>
        <v>52</v>
      </c>
      <c r="B63" t="str">
        <f>'Biomass from Ecopath'!B62</f>
        <v>ZF1-ICT</v>
      </c>
      <c r="C63">
        <f>'Biomass from Ecopath'!C62</f>
        <v>1.3</v>
      </c>
      <c r="D63" s="2">
        <v>1</v>
      </c>
      <c r="E63" s="2">
        <v>1</v>
      </c>
      <c r="F63" s="17">
        <f t="shared" si="0"/>
        <v>3.5045084513477378E-3</v>
      </c>
      <c r="G63" s="14">
        <f t="shared" si="7"/>
        <v>1.3</v>
      </c>
      <c r="H63" s="24">
        <f t="shared" si="1"/>
        <v>1.1010468852660816E-2</v>
      </c>
      <c r="I63" s="29">
        <f t="shared" si="8"/>
        <v>1.1010468852660816E-2</v>
      </c>
      <c r="J63" s="28">
        <f t="shared" si="9"/>
        <v>1</v>
      </c>
      <c r="K63" s="15">
        <f t="shared" si="23"/>
        <v>4.5454545454545456E-2</v>
      </c>
      <c r="L63" s="34" t="str">
        <f t="shared" si="10"/>
        <v>ZF1-ICT</v>
      </c>
      <c r="M63" s="36">
        <f t="shared" si="25"/>
        <v>9.9094219673947354E-3</v>
      </c>
      <c r="N63" s="13">
        <f t="shared" si="11"/>
        <v>9.9094219673947354E-3</v>
      </c>
      <c r="O63" s="39">
        <f t="shared" si="26"/>
        <v>7.6226322826113344E-3</v>
      </c>
      <c r="P63" s="39">
        <f t="shared" si="27"/>
        <v>3.7593984962406013E-2</v>
      </c>
      <c r="Q63" s="2">
        <f t="shared" si="24"/>
        <v>0.46997929606625261</v>
      </c>
    </row>
    <row r="64" spans="1:17" x14ac:dyDescent="0.35">
      <c r="A64" s="2">
        <f>'Biomass from Ecopath'!A63</f>
        <v>53</v>
      </c>
      <c r="B64" t="str">
        <f>'Biomass from Ecopath'!B63</f>
        <v>ZC1-EUP</v>
      </c>
      <c r="C64">
        <f>'Biomass from Ecopath'!C63</f>
        <v>11.7</v>
      </c>
      <c r="D64" s="2">
        <v>1</v>
      </c>
      <c r="E64" s="2">
        <v>5</v>
      </c>
      <c r="F64" s="17">
        <f t="shared" si="0"/>
        <v>3.1540576062129635E-2</v>
      </c>
      <c r="G64" s="14">
        <f t="shared" si="7"/>
        <v>58.5</v>
      </c>
      <c r="H64" s="24">
        <f t="shared" si="1"/>
        <v>0.49547109836973668</v>
      </c>
      <c r="I64" s="29">
        <f t="shared" si="8"/>
        <v>0.49547109836973668</v>
      </c>
      <c r="J64" s="28">
        <f t="shared" si="9"/>
        <v>1</v>
      </c>
      <c r="K64" s="15">
        <f t="shared" si="23"/>
        <v>4.5454545454545456E-2</v>
      </c>
      <c r="L64" s="34" t="str">
        <f t="shared" si="10"/>
        <v>ZC1-EUP</v>
      </c>
      <c r="M64" s="36">
        <f t="shared" si="25"/>
        <v>0.44592398853276305</v>
      </c>
      <c r="N64" s="13">
        <f t="shared" si="11"/>
        <v>0.44592398853276305</v>
      </c>
      <c r="O64" s="39">
        <f t="shared" si="26"/>
        <v>3.8113161413056679E-2</v>
      </c>
      <c r="P64" s="39">
        <f t="shared" si="27"/>
        <v>0.18796992481203009</v>
      </c>
      <c r="Q64" s="2">
        <f t="shared" si="24"/>
        <v>0.88528943175783326</v>
      </c>
    </row>
    <row r="65" spans="1:17" x14ac:dyDescent="0.35">
      <c r="A65" s="2">
        <f>'Biomass from Ecopath'!A64</f>
        <v>54</v>
      </c>
      <c r="B65" t="str">
        <f>'Biomass from Ecopath'!B64</f>
        <v>ZC2-AMP</v>
      </c>
      <c r="C65">
        <f>'Biomass from Ecopath'!C64</f>
        <v>4.8</v>
      </c>
      <c r="D65" s="2">
        <v>1</v>
      </c>
      <c r="E65" s="2">
        <v>1</v>
      </c>
      <c r="F65" s="17">
        <f t="shared" si="0"/>
        <v>1.2939723512668569E-2</v>
      </c>
      <c r="G65" s="14">
        <f t="shared" si="7"/>
        <v>4.8</v>
      </c>
      <c r="H65" s="24">
        <f t="shared" si="1"/>
        <v>4.0654038840593779E-2</v>
      </c>
      <c r="I65" s="29">
        <f t="shared" si="8"/>
        <v>4.0654038840593779E-2</v>
      </c>
      <c r="J65" s="28">
        <f t="shared" si="9"/>
        <v>1</v>
      </c>
      <c r="K65" s="15">
        <f t="shared" si="23"/>
        <v>4.5454545454545456E-2</v>
      </c>
      <c r="L65" s="34" t="str">
        <f t="shared" si="10"/>
        <v>ZC2-AMP</v>
      </c>
      <c r="M65" s="36">
        <f t="shared" si="25"/>
        <v>3.6588634956534402E-2</v>
      </c>
      <c r="N65" s="13">
        <f t="shared" si="11"/>
        <v>3.6588634956534402E-2</v>
      </c>
      <c r="O65" s="39">
        <f t="shared" si="26"/>
        <v>7.6226322826113344E-3</v>
      </c>
      <c r="P65" s="39">
        <f t="shared" si="27"/>
        <v>3.7593984962406013E-2</v>
      </c>
      <c r="Q65" s="2">
        <f t="shared" si="24"/>
        <v>0.46997929606625261</v>
      </c>
    </row>
    <row r="66" spans="1:17" x14ac:dyDescent="0.35">
      <c r="A66" s="2">
        <f>'Biomass from Ecopath'!A65</f>
        <v>55</v>
      </c>
      <c r="B66" t="str">
        <f>'Biomass from Ecopath'!B65</f>
        <v>ZC3-DEC</v>
      </c>
      <c r="C66">
        <f>'Biomass from Ecopath'!C65</f>
        <v>2.6</v>
      </c>
      <c r="D66" s="2">
        <v>1</v>
      </c>
      <c r="E66" s="2">
        <v>1</v>
      </c>
      <c r="F66" s="17">
        <f t="shared" si="0"/>
        <v>7.0090169026954755E-3</v>
      </c>
      <c r="G66" s="14">
        <f t="shared" si="7"/>
        <v>2.6</v>
      </c>
      <c r="H66" s="24">
        <f t="shared" si="1"/>
        <v>2.2020937705321632E-2</v>
      </c>
      <c r="I66" s="29">
        <f t="shared" si="8"/>
        <v>2.2020937705321632E-2</v>
      </c>
      <c r="J66" s="28">
        <f t="shared" si="9"/>
        <v>1</v>
      </c>
      <c r="K66" s="15">
        <f t="shared" si="23"/>
        <v>4.5454545454545456E-2</v>
      </c>
      <c r="L66" s="34" t="str">
        <f t="shared" si="10"/>
        <v>ZC3-DEC</v>
      </c>
      <c r="M66" s="36">
        <f t="shared" si="25"/>
        <v>1.9818843934789471E-2</v>
      </c>
      <c r="N66" s="13">
        <f t="shared" si="11"/>
        <v>1.9818843934789471E-2</v>
      </c>
      <c r="O66" s="39">
        <f t="shared" si="26"/>
        <v>7.6226322826113344E-3</v>
      </c>
      <c r="P66" s="39">
        <f t="shared" si="27"/>
        <v>3.7593984962406013E-2</v>
      </c>
      <c r="Q66" s="2">
        <f t="shared" si="24"/>
        <v>0.46997929606625261</v>
      </c>
    </row>
    <row r="67" spans="1:17" x14ac:dyDescent="0.35">
      <c r="A67" s="2">
        <f>'Biomass from Ecopath'!A66</f>
        <v>56</v>
      </c>
      <c r="B67" t="str">
        <f>'Biomass from Ecopath'!B66</f>
        <v>ZC4-CLG</v>
      </c>
      <c r="C67">
        <f>'Biomass from Ecopath'!C66</f>
        <v>8</v>
      </c>
      <c r="D67" s="2">
        <v>1</v>
      </c>
      <c r="E67" s="2">
        <v>1</v>
      </c>
      <c r="F67" s="17">
        <f t="shared" si="0"/>
        <v>2.1566205854447618E-2</v>
      </c>
      <c r="G67" s="14">
        <f t="shared" si="7"/>
        <v>8</v>
      </c>
      <c r="H67" s="24">
        <f t="shared" si="1"/>
        <v>6.7756731400989631E-2</v>
      </c>
      <c r="I67" s="29">
        <f t="shared" si="8"/>
        <v>6.7756731400989631E-2</v>
      </c>
      <c r="J67" s="28">
        <f t="shared" si="9"/>
        <v>1</v>
      </c>
      <c r="K67" s="15">
        <f t="shared" si="23"/>
        <v>4.5454545454545456E-2</v>
      </c>
      <c r="L67" s="34" t="str">
        <f t="shared" si="10"/>
        <v>ZC4-CLG</v>
      </c>
      <c r="M67" s="36">
        <f t="shared" si="25"/>
        <v>6.0981058260890668E-2</v>
      </c>
      <c r="N67" s="13">
        <f t="shared" si="11"/>
        <v>6.0981058260890668E-2</v>
      </c>
      <c r="O67" s="39">
        <f t="shared" si="26"/>
        <v>7.6226322826113335E-3</v>
      </c>
      <c r="P67" s="39">
        <f t="shared" si="27"/>
        <v>3.7593984962406006E-2</v>
      </c>
      <c r="Q67" s="2">
        <f t="shared" si="24"/>
        <v>0.46997929606625249</v>
      </c>
    </row>
    <row r="68" spans="1:17" x14ac:dyDescent="0.35">
      <c r="A68" s="2">
        <f>'Biomass from Ecopath'!A67</f>
        <v>57</v>
      </c>
      <c r="B68" t="str">
        <f>'Biomass from Ecopath'!B67</f>
        <v>ZC5-CSM</v>
      </c>
      <c r="C68">
        <f>'Biomass from Ecopath'!C67</f>
        <v>12.1</v>
      </c>
      <c r="D68" s="2">
        <v>0</v>
      </c>
      <c r="E68" s="2">
        <v>1</v>
      </c>
      <c r="F68" s="17">
        <f t="shared" si="0"/>
        <v>3.2618886354852022E-2</v>
      </c>
      <c r="G68" s="14">
        <f t="shared" si="7"/>
        <v>0</v>
      </c>
      <c r="H68" s="24">
        <f t="shared" si="1"/>
        <v>0</v>
      </c>
      <c r="I68" s="29">
        <f t="shared" si="8"/>
        <v>0</v>
      </c>
      <c r="J68" s="28">
        <f t="shared" si="9"/>
        <v>0</v>
      </c>
      <c r="K68" s="15">
        <f t="shared" si="23"/>
        <v>0</v>
      </c>
      <c r="L68" s="34" t="str">
        <f t="shared" si="10"/>
        <v>ZC5-CSM</v>
      </c>
      <c r="M68" s="36">
        <f t="shared" si="25"/>
        <v>0</v>
      </c>
      <c r="N68" s="13">
        <f t="shared" si="11"/>
        <v>0</v>
      </c>
      <c r="O68" s="39">
        <f t="shared" si="26"/>
        <v>0</v>
      </c>
      <c r="P68" s="39">
        <f t="shared" si="27"/>
        <v>0</v>
      </c>
      <c r="Q68" s="2">
        <f t="shared" si="24"/>
        <v>-1</v>
      </c>
    </row>
    <row r="69" spans="1:17" x14ac:dyDescent="0.35">
      <c r="A69" s="2">
        <f>'Biomass from Ecopath'!A68</f>
        <v>58</v>
      </c>
      <c r="B69" t="str">
        <f>'Biomass from Ecopath'!B68</f>
        <v>ZS1-JEL</v>
      </c>
      <c r="C69">
        <f>'Biomass from Ecopath'!C68</f>
        <v>3</v>
      </c>
      <c r="D69" s="2">
        <v>1</v>
      </c>
      <c r="E69" s="2">
        <v>1</v>
      </c>
      <c r="F69" s="17">
        <f t="shared" ref="F69:F83" si="28">C69/$C$88</f>
        <v>8.0873271954178556E-3</v>
      </c>
      <c r="G69" s="14">
        <f t="shared" si="7"/>
        <v>3</v>
      </c>
      <c r="H69" s="24">
        <f t="shared" ref="H69:H83" si="29">G69/$G$88</f>
        <v>2.5408774275371113E-2</v>
      </c>
      <c r="I69" s="29">
        <f t="shared" si="8"/>
        <v>2.5408774275371113E-2</v>
      </c>
      <c r="J69" s="28">
        <f t="shared" si="9"/>
        <v>1</v>
      </c>
      <c r="K69" s="15">
        <f t="shared" si="23"/>
        <v>4.5454545454545456E-2</v>
      </c>
      <c r="L69" s="34" t="str">
        <f t="shared" si="10"/>
        <v>ZS1-JEL</v>
      </c>
      <c r="M69" s="36">
        <f t="shared" si="25"/>
        <v>2.2867896847834003E-2</v>
      </c>
      <c r="N69" s="13">
        <f t="shared" si="11"/>
        <v>2.2867896847834003E-2</v>
      </c>
      <c r="O69" s="39">
        <f t="shared" si="26"/>
        <v>7.6226322826113344E-3</v>
      </c>
      <c r="P69" s="39">
        <f t="shared" si="27"/>
        <v>3.7593984962406013E-2</v>
      </c>
      <c r="Q69" s="2">
        <f t="shared" si="24"/>
        <v>0.46997929606625261</v>
      </c>
    </row>
    <row r="70" spans="1:17" x14ac:dyDescent="0.35">
      <c r="A70" s="2">
        <f>'Biomass from Ecopath'!A69</f>
        <v>59</v>
      </c>
      <c r="B70" t="str">
        <f>'Biomass from Ecopath'!B69</f>
        <v>ZS2-CTH</v>
      </c>
      <c r="C70">
        <f>'Biomass from Ecopath'!C69</f>
        <v>9.8000000000000007</v>
      </c>
      <c r="D70" s="2">
        <v>1</v>
      </c>
      <c r="E70" s="2">
        <v>1</v>
      </c>
      <c r="F70" s="17">
        <f t="shared" si="28"/>
        <v>2.6418602171698332E-2</v>
      </c>
      <c r="G70" s="14">
        <f t="shared" si="7"/>
        <v>9.8000000000000007</v>
      </c>
      <c r="H70" s="24">
        <f t="shared" si="29"/>
        <v>8.30019959662123E-2</v>
      </c>
      <c r="I70" s="29">
        <f t="shared" si="8"/>
        <v>8.30019959662123E-2</v>
      </c>
      <c r="J70" s="28">
        <f t="shared" si="9"/>
        <v>1</v>
      </c>
      <c r="K70" s="15">
        <f t="shared" si="23"/>
        <v>4.5454545454545456E-2</v>
      </c>
      <c r="L70" s="34" t="str">
        <f t="shared" si="10"/>
        <v>ZS2-CTH</v>
      </c>
      <c r="M70" s="36">
        <f t="shared" si="25"/>
        <v>7.4701796369591067E-2</v>
      </c>
      <c r="N70" s="13">
        <f t="shared" si="11"/>
        <v>7.4701796369591067E-2</v>
      </c>
      <c r="O70" s="39">
        <f t="shared" si="26"/>
        <v>7.6226322826113335E-3</v>
      </c>
      <c r="P70" s="39">
        <f t="shared" si="27"/>
        <v>3.7593984962406006E-2</v>
      </c>
      <c r="Q70" s="2">
        <f t="shared" si="24"/>
        <v>0.46997929606625249</v>
      </c>
    </row>
    <row r="71" spans="1:17" x14ac:dyDescent="0.35">
      <c r="A71" s="2">
        <f>'Biomass from Ecopath'!A70</f>
        <v>60</v>
      </c>
      <c r="B71" t="str">
        <f>'Biomass from Ecopath'!B70</f>
        <v>ZS3-CHA</v>
      </c>
      <c r="C71">
        <f>'Biomass from Ecopath'!C70</f>
        <v>6.8</v>
      </c>
      <c r="D71" s="2">
        <v>0</v>
      </c>
      <c r="E71" s="2">
        <v>1</v>
      </c>
      <c r="F71" s="17">
        <f t="shared" si="28"/>
        <v>1.8331274976280475E-2</v>
      </c>
      <c r="G71" s="14">
        <f t="shared" si="7"/>
        <v>0</v>
      </c>
      <c r="H71" s="24">
        <f t="shared" si="29"/>
        <v>0</v>
      </c>
      <c r="I71" s="29">
        <f t="shared" si="8"/>
        <v>0</v>
      </c>
      <c r="J71" s="28">
        <f t="shared" si="9"/>
        <v>0</v>
      </c>
      <c r="K71" s="15">
        <f t="shared" si="23"/>
        <v>0</v>
      </c>
      <c r="L71" s="34" t="str">
        <f t="shared" si="10"/>
        <v>ZS3-CHA</v>
      </c>
      <c r="M71" s="36">
        <f t="shared" si="25"/>
        <v>0</v>
      </c>
      <c r="N71" s="13">
        <f t="shared" si="11"/>
        <v>0</v>
      </c>
      <c r="O71" s="39">
        <f t="shared" si="26"/>
        <v>0</v>
      </c>
      <c r="P71" s="39">
        <f t="shared" si="27"/>
        <v>0</v>
      </c>
      <c r="Q71" s="2">
        <f t="shared" si="24"/>
        <v>-1</v>
      </c>
    </row>
    <row r="72" spans="1:17" x14ac:dyDescent="0.35">
      <c r="A72" s="2">
        <f>'Biomass from Ecopath'!A71</f>
        <v>61</v>
      </c>
      <c r="B72" t="str">
        <f>'Biomass from Ecopath'!B71</f>
        <v>ZS4-LAR</v>
      </c>
      <c r="C72">
        <f>'Biomass from Ecopath'!C71</f>
        <v>3.3</v>
      </c>
      <c r="D72" s="2">
        <v>0</v>
      </c>
      <c r="E72" s="2">
        <v>1</v>
      </c>
      <c r="F72" s="17">
        <f t="shared" si="28"/>
        <v>8.8960599149596423E-3</v>
      </c>
      <c r="G72" s="14">
        <f t="shared" si="7"/>
        <v>0</v>
      </c>
      <c r="H72" s="24">
        <f t="shared" si="29"/>
        <v>0</v>
      </c>
      <c r="I72" s="29">
        <f t="shared" si="8"/>
        <v>0</v>
      </c>
      <c r="J72" s="28">
        <f t="shared" si="9"/>
        <v>0</v>
      </c>
      <c r="K72" s="15">
        <f t="shared" si="23"/>
        <v>0</v>
      </c>
      <c r="L72" s="34" t="str">
        <f t="shared" si="10"/>
        <v>ZS4-LAR</v>
      </c>
      <c r="M72" s="36">
        <f t="shared" si="25"/>
        <v>0</v>
      </c>
      <c r="N72" s="13">
        <f t="shared" si="11"/>
        <v>0</v>
      </c>
      <c r="O72" s="39">
        <f t="shared" si="26"/>
        <v>0</v>
      </c>
      <c r="P72" s="39">
        <f t="shared" si="27"/>
        <v>0</v>
      </c>
      <c r="Q72" s="2">
        <f t="shared" si="24"/>
        <v>-1</v>
      </c>
    </row>
    <row r="73" spans="1:17" x14ac:dyDescent="0.35">
      <c r="A73" s="2">
        <f>'Biomass from Ecopath'!A72</f>
        <v>62</v>
      </c>
      <c r="B73" t="str">
        <f>'Biomass from Ecopath'!B72</f>
        <v>PZ1-CIL</v>
      </c>
      <c r="C73">
        <f>'Biomass from Ecopath'!C72</f>
        <v>9</v>
      </c>
      <c r="D73" s="2">
        <v>0</v>
      </c>
      <c r="E73" s="2">
        <v>1</v>
      </c>
      <c r="F73" s="17">
        <f t="shared" si="28"/>
        <v>2.4261981586253568E-2</v>
      </c>
      <c r="G73" s="14">
        <f t="shared" ref="G73:G83" si="30">C73*D73*E73</f>
        <v>0</v>
      </c>
      <c r="H73" s="24">
        <f t="shared" si="29"/>
        <v>0</v>
      </c>
      <c r="I73" s="29">
        <f t="shared" ref="I73:I83" si="31">H73</f>
        <v>0</v>
      </c>
      <c r="J73" s="28">
        <f t="shared" ref="J73:J83" si="32">IF(G73=0,0,H73/I73)</f>
        <v>0</v>
      </c>
      <c r="K73" s="15">
        <f t="shared" ref="K73:K83" si="33">J73/$J$88</f>
        <v>0</v>
      </c>
      <c r="L73" s="34" t="str">
        <f t="shared" ref="L73:L83" si="34">B73</f>
        <v>PZ1-CIL</v>
      </c>
      <c r="M73" s="36">
        <f t="shared" si="25"/>
        <v>0</v>
      </c>
      <c r="N73" s="13">
        <f t="shared" ref="N73:N83" si="35">M73</f>
        <v>0</v>
      </c>
      <c r="O73" s="39">
        <f t="shared" ref="O73:O83" si="36">M73/F73/$C$88</f>
        <v>0</v>
      </c>
      <c r="P73" s="39">
        <f t="shared" ref="P73:P83" si="37">O73/$O$87</f>
        <v>0</v>
      </c>
      <c r="Q73" s="2">
        <f t="shared" ref="Q73:Q83" si="38">($A$83*P73-1)/(($A$83-2)*P73+1)</f>
        <v>-1</v>
      </c>
    </row>
    <row r="74" spans="1:17" x14ac:dyDescent="0.35">
      <c r="A74" s="2">
        <f>'Biomass from Ecopath'!A73</f>
        <v>63</v>
      </c>
      <c r="B74" t="str">
        <f>'Biomass from Ecopath'!B73</f>
        <v>PZ2-DIN</v>
      </c>
      <c r="C74">
        <f>'Biomass from Ecopath'!C73</f>
        <v>10</v>
      </c>
      <c r="D74" s="2">
        <v>0</v>
      </c>
      <c r="E74" s="2">
        <v>1</v>
      </c>
      <c r="F74" s="17">
        <f t="shared" si="28"/>
        <v>2.6957757318059522E-2</v>
      </c>
      <c r="G74" s="14">
        <f t="shared" si="30"/>
        <v>0</v>
      </c>
      <c r="H74" s="24">
        <f t="shared" si="29"/>
        <v>0</v>
      </c>
      <c r="I74" s="29">
        <f t="shared" si="31"/>
        <v>0</v>
      </c>
      <c r="J74" s="28">
        <f t="shared" si="32"/>
        <v>0</v>
      </c>
      <c r="K74" s="15">
        <f t="shared" si="33"/>
        <v>0</v>
      </c>
      <c r="L74" s="34" t="str">
        <f t="shared" si="34"/>
        <v>PZ2-DIN</v>
      </c>
      <c r="M74" s="36">
        <f t="shared" si="25"/>
        <v>0</v>
      </c>
      <c r="N74" s="13">
        <f t="shared" si="35"/>
        <v>0</v>
      </c>
      <c r="O74" s="39">
        <f t="shared" si="36"/>
        <v>0</v>
      </c>
      <c r="P74" s="39">
        <f t="shared" si="37"/>
        <v>0</v>
      </c>
      <c r="Q74" s="2">
        <f t="shared" si="38"/>
        <v>-1</v>
      </c>
    </row>
    <row r="75" spans="1:17" x14ac:dyDescent="0.35">
      <c r="A75" s="2">
        <f>'Biomass from Ecopath'!A74</f>
        <v>64</v>
      </c>
      <c r="B75" t="str">
        <f>'Biomass from Ecopath'!B74</f>
        <v>PZ3-HNF</v>
      </c>
      <c r="C75">
        <f>'Biomass from Ecopath'!C74</f>
        <v>5</v>
      </c>
      <c r="D75" s="2">
        <v>0</v>
      </c>
      <c r="E75" s="2">
        <v>1</v>
      </c>
      <c r="F75" s="17">
        <f t="shared" si="28"/>
        <v>1.3478878659029761E-2</v>
      </c>
      <c r="G75" s="14">
        <f t="shared" si="30"/>
        <v>0</v>
      </c>
      <c r="H75" s="24">
        <f t="shared" si="29"/>
        <v>0</v>
      </c>
      <c r="I75" s="29">
        <f t="shared" si="31"/>
        <v>0</v>
      </c>
      <c r="J75" s="28">
        <f t="shared" si="32"/>
        <v>0</v>
      </c>
      <c r="K75" s="15">
        <f t="shared" si="33"/>
        <v>0</v>
      </c>
      <c r="L75" s="34" t="str">
        <f t="shared" si="34"/>
        <v>PZ3-HNF</v>
      </c>
      <c r="M75" s="36">
        <f t="shared" si="25"/>
        <v>0</v>
      </c>
      <c r="N75" s="13">
        <f t="shared" si="35"/>
        <v>0</v>
      </c>
      <c r="O75" s="39">
        <f t="shared" si="36"/>
        <v>0</v>
      </c>
      <c r="P75" s="39">
        <f t="shared" si="37"/>
        <v>0</v>
      </c>
      <c r="Q75" s="2">
        <f t="shared" si="38"/>
        <v>-1</v>
      </c>
    </row>
    <row r="76" spans="1:17" x14ac:dyDescent="0.35">
      <c r="A76" s="2">
        <f>'Biomass from Ecopath'!A75</f>
        <v>65</v>
      </c>
      <c r="B76" t="str">
        <f>'Biomass from Ecopath'!B75</f>
        <v>Insects</v>
      </c>
      <c r="C76">
        <f>'Biomass from Ecopath'!C75</f>
        <v>2.1</v>
      </c>
      <c r="D76" s="2">
        <v>0</v>
      </c>
      <c r="E76" s="2">
        <v>1</v>
      </c>
      <c r="F76" s="17">
        <f t="shared" si="28"/>
        <v>5.6611290367924996E-3</v>
      </c>
      <c r="G76" s="14">
        <f t="shared" si="30"/>
        <v>0</v>
      </c>
      <c r="H76" s="24">
        <f t="shared" si="29"/>
        <v>0</v>
      </c>
      <c r="I76" s="29">
        <f t="shared" si="31"/>
        <v>0</v>
      </c>
      <c r="J76" s="28">
        <f t="shared" si="32"/>
        <v>0</v>
      </c>
      <c r="K76" s="15">
        <f t="shared" si="33"/>
        <v>0</v>
      </c>
      <c r="L76" s="34" t="str">
        <f t="shared" si="34"/>
        <v>Insects</v>
      </c>
      <c r="M76" s="36">
        <f t="shared" si="25"/>
        <v>0</v>
      </c>
      <c r="N76" s="13">
        <f t="shared" si="35"/>
        <v>0</v>
      </c>
      <c r="O76" s="39">
        <f t="shared" si="36"/>
        <v>0</v>
      </c>
      <c r="P76" s="39">
        <f t="shared" si="37"/>
        <v>0</v>
      </c>
      <c r="Q76" s="2">
        <f t="shared" si="38"/>
        <v>-1</v>
      </c>
    </row>
    <row r="77" spans="1:17" x14ac:dyDescent="0.35">
      <c r="A77" s="2">
        <f>'Biomass from Ecopath'!A76</f>
        <v>66</v>
      </c>
      <c r="B77" t="str">
        <f>'Biomass from Ecopath'!B76</f>
        <v>Freshwater_prey</v>
      </c>
      <c r="C77">
        <f>'Biomass from Ecopath'!C76</f>
        <v>10</v>
      </c>
      <c r="D77" s="2">
        <v>0</v>
      </c>
      <c r="E77" s="2">
        <v>1</v>
      </c>
      <c r="F77" s="17">
        <f t="shared" si="28"/>
        <v>2.6957757318059522E-2</v>
      </c>
      <c r="G77" s="14">
        <f t="shared" si="30"/>
        <v>0</v>
      </c>
      <c r="H77" s="24">
        <f t="shared" si="29"/>
        <v>0</v>
      </c>
      <c r="I77" s="29">
        <f t="shared" si="31"/>
        <v>0</v>
      </c>
      <c r="J77" s="28">
        <f t="shared" si="32"/>
        <v>0</v>
      </c>
      <c r="K77" s="15">
        <f t="shared" si="33"/>
        <v>0</v>
      </c>
      <c r="L77" s="34" t="str">
        <f t="shared" si="34"/>
        <v>Freshwater_prey</v>
      </c>
      <c r="M77" s="36">
        <f t="shared" si="25"/>
        <v>0</v>
      </c>
      <c r="N77" s="13">
        <f t="shared" si="35"/>
        <v>0</v>
      </c>
      <c r="O77" s="39">
        <f t="shared" si="36"/>
        <v>0</v>
      </c>
      <c r="P77" s="39">
        <f t="shared" si="37"/>
        <v>0</v>
      </c>
      <c r="Q77" s="2">
        <f t="shared" si="38"/>
        <v>-1</v>
      </c>
    </row>
    <row r="78" spans="1:17" x14ac:dyDescent="0.35">
      <c r="A78" s="2">
        <f>'Biomass from Ecopath'!A77</f>
        <v>67</v>
      </c>
      <c r="B78" t="str">
        <f>'Biomass from Ecopath'!B77</f>
        <v>PP1-DIA</v>
      </c>
      <c r="C78">
        <f>'Biomass from Ecopath'!C77</f>
        <v>53</v>
      </c>
      <c r="D78" s="2">
        <v>0</v>
      </c>
      <c r="E78" s="2">
        <v>1</v>
      </c>
      <c r="F78" s="17">
        <f t="shared" si="28"/>
        <v>0.14287611378571546</v>
      </c>
      <c r="G78" s="14">
        <f t="shared" si="30"/>
        <v>0</v>
      </c>
      <c r="H78" s="24">
        <f t="shared" si="29"/>
        <v>0</v>
      </c>
      <c r="I78" s="29">
        <f t="shared" si="31"/>
        <v>0</v>
      </c>
      <c r="J78" s="28">
        <f t="shared" si="32"/>
        <v>0</v>
      </c>
      <c r="K78" s="15">
        <f t="shared" si="33"/>
        <v>0</v>
      </c>
      <c r="L78" s="34" t="str">
        <f t="shared" si="34"/>
        <v>PP1-DIA</v>
      </c>
      <c r="M78" s="36">
        <f t="shared" si="25"/>
        <v>0</v>
      </c>
      <c r="N78" s="13">
        <f t="shared" si="35"/>
        <v>0</v>
      </c>
      <c r="O78" s="39">
        <f t="shared" si="36"/>
        <v>0</v>
      </c>
      <c r="P78" s="39">
        <f t="shared" si="37"/>
        <v>0</v>
      </c>
      <c r="Q78" s="2">
        <f t="shared" si="38"/>
        <v>-1</v>
      </c>
    </row>
    <row r="79" spans="1:17" x14ac:dyDescent="0.35">
      <c r="A79" s="2">
        <f>'Biomass from Ecopath'!A78</f>
        <v>68</v>
      </c>
      <c r="B79" t="str">
        <f>'Biomass from Ecopath'!B78</f>
        <v>PP2-NAN</v>
      </c>
      <c r="C79">
        <f>'Biomass from Ecopath'!C78</f>
        <v>11</v>
      </c>
      <c r="D79" s="2">
        <v>0</v>
      </c>
      <c r="E79" s="2">
        <v>1</v>
      </c>
      <c r="F79" s="17">
        <f t="shared" si="28"/>
        <v>2.9653533049865472E-2</v>
      </c>
      <c r="G79" s="14">
        <f t="shared" si="30"/>
        <v>0</v>
      </c>
      <c r="H79" s="24">
        <f t="shared" si="29"/>
        <v>0</v>
      </c>
      <c r="I79" s="29">
        <f t="shared" si="31"/>
        <v>0</v>
      </c>
      <c r="J79" s="28">
        <f t="shared" si="32"/>
        <v>0</v>
      </c>
      <c r="K79" s="15">
        <f t="shared" si="33"/>
        <v>0</v>
      </c>
      <c r="L79" s="34" t="str">
        <f t="shared" si="34"/>
        <v>PP2-NAN</v>
      </c>
      <c r="M79" s="36">
        <f t="shared" si="25"/>
        <v>0</v>
      </c>
      <c r="N79" s="13">
        <f t="shared" si="35"/>
        <v>0</v>
      </c>
      <c r="O79" s="39">
        <f t="shared" si="36"/>
        <v>0</v>
      </c>
      <c r="P79" s="39">
        <f t="shared" si="37"/>
        <v>0</v>
      </c>
      <c r="Q79" s="2">
        <f t="shared" si="38"/>
        <v>-1</v>
      </c>
    </row>
    <row r="80" spans="1:17" x14ac:dyDescent="0.35">
      <c r="A80" s="2">
        <f>'Biomass from Ecopath'!A79</f>
        <v>69</v>
      </c>
      <c r="B80" t="str">
        <f>'Biomass from Ecopath'!B79</f>
        <v>PP3-PIC</v>
      </c>
      <c r="C80">
        <f>'Biomass from Ecopath'!C79</f>
        <v>2.2999999999999998</v>
      </c>
      <c r="D80" s="2">
        <v>0</v>
      </c>
      <c r="E80" s="2">
        <v>1</v>
      </c>
      <c r="F80" s="17">
        <f t="shared" si="28"/>
        <v>6.2002841831536896E-3</v>
      </c>
      <c r="G80" s="14">
        <f t="shared" si="30"/>
        <v>0</v>
      </c>
      <c r="H80" s="24">
        <f t="shared" si="29"/>
        <v>0</v>
      </c>
      <c r="I80" s="29">
        <f t="shared" si="31"/>
        <v>0</v>
      </c>
      <c r="J80" s="28">
        <f t="shared" si="32"/>
        <v>0</v>
      </c>
      <c r="K80" s="15">
        <f t="shared" si="33"/>
        <v>0</v>
      </c>
      <c r="L80" s="34" t="str">
        <f t="shared" si="34"/>
        <v>PP3-PIC</v>
      </c>
      <c r="M80" s="36">
        <f t="shared" si="25"/>
        <v>0</v>
      </c>
      <c r="N80" s="13">
        <f t="shared" si="35"/>
        <v>0</v>
      </c>
      <c r="O80" s="39">
        <f t="shared" si="36"/>
        <v>0</v>
      </c>
      <c r="P80" s="39">
        <f t="shared" si="37"/>
        <v>0</v>
      </c>
      <c r="Q80" s="2">
        <f t="shared" si="38"/>
        <v>-1</v>
      </c>
    </row>
    <row r="81" spans="1:17" x14ac:dyDescent="0.35">
      <c r="A81" s="2">
        <f>'Biomass from Ecopath'!A80</f>
        <v>70</v>
      </c>
      <c r="B81" t="str">
        <f>'Biomass from Ecopath'!B80</f>
        <v>BA1-BAC</v>
      </c>
      <c r="C81">
        <f>'Biomass from Ecopath'!C80</f>
        <v>4</v>
      </c>
      <c r="D81" s="2">
        <v>0</v>
      </c>
      <c r="E81" s="2">
        <v>1</v>
      </c>
      <c r="F81" s="17">
        <f t="shared" si="28"/>
        <v>1.0783102927223809E-2</v>
      </c>
      <c r="G81" s="14">
        <f t="shared" si="30"/>
        <v>0</v>
      </c>
      <c r="H81" s="24">
        <f t="shared" si="29"/>
        <v>0</v>
      </c>
      <c r="I81" s="29">
        <f t="shared" si="31"/>
        <v>0</v>
      </c>
      <c r="J81" s="28">
        <f t="shared" si="32"/>
        <v>0</v>
      </c>
      <c r="K81" s="15">
        <f t="shared" si="33"/>
        <v>0</v>
      </c>
      <c r="L81" s="34" t="str">
        <f t="shared" si="34"/>
        <v>BA1-BAC</v>
      </c>
      <c r="M81" s="36">
        <f t="shared" si="25"/>
        <v>0</v>
      </c>
      <c r="N81" s="13">
        <f t="shared" si="35"/>
        <v>0</v>
      </c>
      <c r="O81" s="39">
        <f t="shared" si="36"/>
        <v>0</v>
      </c>
      <c r="P81" s="39">
        <f t="shared" si="37"/>
        <v>0</v>
      </c>
      <c r="Q81" s="2">
        <f t="shared" si="38"/>
        <v>-1</v>
      </c>
    </row>
    <row r="82" spans="1:17" x14ac:dyDescent="0.35">
      <c r="A82" s="2">
        <f>'Biomass from Ecopath'!A81</f>
        <v>71</v>
      </c>
      <c r="B82" t="str">
        <f>'Biomass from Ecopath'!B81</f>
        <v>DET_Close</v>
      </c>
      <c r="C82">
        <f>'Biomass from Ecopath'!C81</f>
        <v>60</v>
      </c>
      <c r="D82" s="2">
        <v>0</v>
      </c>
      <c r="E82" s="2">
        <v>1</v>
      </c>
      <c r="F82" s="17">
        <f t="shared" si="28"/>
        <v>0.16174654390835713</v>
      </c>
      <c r="G82" s="14">
        <f t="shared" si="30"/>
        <v>0</v>
      </c>
      <c r="H82" s="24">
        <f t="shared" si="29"/>
        <v>0</v>
      </c>
      <c r="I82" s="29">
        <f t="shared" si="31"/>
        <v>0</v>
      </c>
      <c r="J82" s="28">
        <f t="shared" si="32"/>
        <v>0</v>
      </c>
      <c r="K82" s="15">
        <f t="shared" si="33"/>
        <v>0</v>
      </c>
      <c r="L82" s="34" t="str">
        <f t="shared" si="34"/>
        <v>DET_Close</v>
      </c>
      <c r="M82" s="36">
        <f t="shared" si="25"/>
        <v>0</v>
      </c>
      <c r="N82" s="13">
        <f t="shared" si="35"/>
        <v>0</v>
      </c>
      <c r="O82" s="39">
        <f t="shared" si="36"/>
        <v>0</v>
      </c>
      <c r="P82" s="39">
        <f t="shared" si="37"/>
        <v>0</v>
      </c>
      <c r="Q82" s="2">
        <f t="shared" si="38"/>
        <v>-1</v>
      </c>
    </row>
    <row r="83" spans="1:17" s="11" customFormat="1" x14ac:dyDescent="0.35">
      <c r="A83" s="10">
        <f>'Biomass from Ecopath'!A82</f>
        <v>72</v>
      </c>
      <c r="B83" s="11" t="str">
        <f>'Biomass from Ecopath'!B82</f>
        <v>DET_Real</v>
      </c>
      <c r="C83" s="11">
        <f>'Biomass from Ecopath'!C82</f>
        <v>60</v>
      </c>
      <c r="D83" s="10">
        <v>0</v>
      </c>
      <c r="E83" s="10">
        <v>1</v>
      </c>
      <c r="F83" s="19">
        <f t="shared" si="28"/>
        <v>0.16174654390835713</v>
      </c>
      <c r="G83" s="21">
        <f t="shared" si="30"/>
        <v>0</v>
      </c>
      <c r="H83" s="26">
        <f t="shared" si="29"/>
        <v>0</v>
      </c>
      <c r="I83" s="32">
        <f t="shared" si="31"/>
        <v>0</v>
      </c>
      <c r="J83" s="33">
        <f t="shared" si="32"/>
        <v>0</v>
      </c>
      <c r="K83" s="46">
        <f t="shared" si="33"/>
        <v>0</v>
      </c>
      <c r="L83" s="51" t="str">
        <f t="shared" si="34"/>
        <v>DET_Real</v>
      </c>
      <c r="M83" s="53">
        <f t="shared" si="25"/>
        <v>0</v>
      </c>
      <c r="N83" s="52">
        <f t="shared" si="35"/>
        <v>0</v>
      </c>
      <c r="O83" s="43">
        <f t="shared" si="36"/>
        <v>0</v>
      </c>
      <c r="P83" s="43">
        <f t="shared" si="37"/>
        <v>0</v>
      </c>
      <c r="Q83" s="10">
        <f t="shared" si="38"/>
        <v>-1</v>
      </c>
    </row>
    <row r="84" spans="1:17" s="1" customFormat="1" x14ac:dyDescent="0.35">
      <c r="A84" s="3"/>
      <c r="I84" s="3"/>
      <c r="J84" s="3"/>
      <c r="O84" s="42"/>
      <c r="P84" s="42"/>
    </row>
    <row r="86" spans="1:17" x14ac:dyDescent="0.35">
      <c r="O86" s="42" t="s">
        <v>126</v>
      </c>
      <c r="P86" s="42"/>
    </row>
    <row r="87" spans="1:17" x14ac:dyDescent="0.35">
      <c r="B87" s="1"/>
      <c r="C87" s="4" t="s">
        <v>109</v>
      </c>
      <c r="D87" s="4" t="s">
        <v>112</v>
      </c>
      <c r="E87" s="4"/>
      <c r="F87" s="4" t="s">
        <v>111</v>
      </c>
      <c r="G87" s="4" t="s">
        <v>108</v>
      </c>
      <c r="H87" s="5" t="s">
        <v>110</v>
      </c>
      <c r="J87" s="4" t="s">
        <v>120</v>
      </c>
      <c r="M87" t="s">
        <v>107</v>
      </c>
      <c r="O87" s="39">
        <f>SUM(O5:O83)</f>
        <v>0.20276201871746152</v>
      </c>
    </row>
    <row r="88" spans="1:17" x14ac:dyDescent="0.35">
      <c r="B88" s="6" t="s">
        <v>107</v>
      </c>
      <c r="C88" s="16">
        <f>SUM(C5:C83)</f>
        <v>370.95073904018</v>
      </c>
      <c r="D88" s="3">
        <f>SUM(D5:D83)</f>
        <v>22</v>
      </c>
      <c r="E88" s="3"/>
      <c r="F88" s="27">
        <f>SUM(F5:F83)</f>
        <v>1.0000000000000002</v>
      </c>
      <c r="G88" s="23">
        <f>SUM(G5:G83)</f>
        <v>118.06944984779999</v>
      </c>
      <c r="H88" s="27">
        <f>SUM(H5:H83)</f>
        <v>1.0000000000000002</v>
      </c>
      <c r="I88" s="27"/>
      <c r="J88" s="27">
        <f>SUM(J5:J83)</f>
        <v>22</v>
      </c>
      <c r="K88" s="27"/>
      <c r="L88" s="27"/>
      <c r="M88" s="27">
        <f>SUM(M5:M83)</f>
        <v>0.90000000000000013</v>
      </c>
    </row>
  </sheetData>
  <conditionalFormatting sqref="M5:M8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Biomass from Ecopath</vt:lpstr>
      <vt:lpstr>Sea Lions</vt:lpstr>
      <vt:lpstr>Seals</vt:lpstr>
      <vt:lpstr>Hake1</vt:lpstr>
      <vt:lpstr>Hake2</vt:lpstr>
      <vt:lpstr>Hake3</vt:lpstr>
      <vt:lpstr>Hake4</vt:lpstr>
      <vt:lpstr>Dogfish</vt:lpstr>
      <vt:lpstr>Lingcod</vt:lpstr>
      <vt:lpstr>birds</vt:lpstr>
      <vt:lpstr>Chinook-WO-EMAR1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Greig</dc:creator>
  <cp:lastModifiedBy>Greig</cp:lastModifiedBy>
  <dcterms:created xsi:type="dcterms:W3CDTF">2015-06-05T18:17:20Z</dcterms:created>
  <dcterms:modified xsi:type="dcterms:W3CDTF">2025-03-18T23:02:15Z</dcterms:modified>
</cp:coreProperties>
</file>